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.golmohammadi\Desktop\صندوق کارگزاری پارسیان\صورت وضعیت پرتفو\1402\14021127\codal\"/>
    </mc:Choice>
  </mc:AlternateContent>
  <xr:revisionPtr revIDLastSave="0" documentId="13_ncr:1_{8B742A84-42CB-4D16-9F4F-CCEB793D3D6F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 سهام" sheetId="21" r:id="rId1"/>
    <sheet name="سپرده" sheetId="2" r:id="rId2"/>
    <sheet name="درآمدها" sheetId="11" r:id="rId3"/>
    <sheet name="درآمد سرمایه گذاری در سهام " sheetId="5" r:id="rId4"/>
    <sheet name="درآمد سرمایه گذاری در صندوق" sheetId="18" r:id="rId5"/>
    <sheet name="درآمد سرمایه گذاری در اوراق بها" sheetId="6" r:id="rId6"/>
    <sheet name="درآمد سپرده بانکی" sheetId="7" r:id="rId7"/>
    <sheet name="سایر درآمدها" sheetId="8" r:id="rId8"/>
    <sheet name="درآمد سود سهام" sheetId="12" r:id="rId9"/>
    <sheet name="سود اوراق بهادار" sheetId="13" r:id="rId10"/>
    <sheet name="سود  سپرده بانکی" sheetId="22" r:id="rId11"/>
    <sheet name="درآمد ناشی ازفروش" sheetId="15" r:id="rId12"/>
    <sheet name="درآمد ناشی از تغییر قیمت اوراق " sheetId="14" r:id="rId13"/>
  </sheets>
  <definedNames>
    <definedName name="_xlnm.Print_Area" localSheetId="0">' سهام'!$A$1:$W$101</definedName>
    <definedName name="_xlnm.Print_Area" localSheetId="6">'درآمد سپرده بانکی'!$A$1:$K$12</definedName>
    <definedName name="_xlnm.Print_Area" localSheetId="5">'درآمد سرمایه گذاری در اوراق بها'!$A$1:$Q$14</definedName>
    <definedName name="_xlnm.Print_Area" localSheetId="3">'درآمد سرمایه گذاری در سهام '!$A$1:$S$114</definedName>
    <definedName name="_xlnm.Print_Area" localSheetId="4">'درآمد سرمایه گذاری در صندوق'!$A$1:$S$16</definedName>
    <definedName name="_xlnm.Print_Area" localSheetId="8">'درآمد سود سهام'!$A$1:$S$38</definedName>
    <definedName name="_xlnm.Print_Area" localSheetId="12">'درآمد ناشی از تغییر قیمت اوراق '!$A$1:$Q$107</definedName>
    <definedName name="_xlnm.Print_Area" localSheetId="11">'درآمد ناشی ازفروش'!$A$1:$P$49</definedName>
    <definedName name="_xlnm.Print_Area" localSheetId="2">درآمدها!$A$1:$I$12</definedName>
    <definedName name="_xlnm.Print_Area" localSheetId="7">'سایر درآمدها'!$A$1:$F$10</definedName>
    <definedName name="_xlnm.Print_Area" localSheetId="1">سپرده!$A$1:$L$17</definedName>
    <definedName name="_xlnm.Print_Area" localSheetId="10">'سود  سپرده بانکی'!$A$1:$L$10</definedName>
    <definedName name="_xlnm.Print_Area" localSheetId="9">'سود اوراق بهادار'!$A$1:$R$10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3" i="5" l="1"/>
  <c r="I11" i="11"/>
  <c r="M11" i="12"/>
  <c r="M9" i="12"/>
  <c r="M28" i="12"/>
  <c r="M34" i="12"/>
  <c r="M31" i="12"/>
  <c r="R15" i="18" l="1"/>
  <c r="L15" i="18"/>
  <c r="S100" i="21"/>
  <c r="C100" i="21"/>
  <c r="U100" i="21"/>
  <c r="J100" i="21"/>
  <c r="A3" i="14"/>
  <c r="A1" i="14"/>
  <c r="A3" i="15"/>
  <c r="A1" i="15"/>
  <c r="A3" i="22"/>
  <c r="A1" i="22"/>
  <c r="A3" i="13"/>
  <c r="A1" i="13"/>
  <c r="A3" i="12"/>
  <c r="A1" i="12"/>
  <c r="A3" i="8"/>
  <c r="A1" i="8"/>
  <c r="A3" i="6"/>
  <c r="A1" i="6"/>
  <c r="A3" i="7"/>
  <c r="A1" i="7"/>
  <c r="A3" i="18"/>
  <c r="A1" i="18"/>
  <c r="A3" i="5"/>
  <c r="A1" i="5"/>
  <c r="A3" i="11"/>
  <c r="A1" i="11"/>
  <c r="E8" i="11"/>
  <c r="O13" i="6"/>
  <c r="Q13" i="6"/>
  <c r="E9" i="8"/>
  <c r="C9" i="8"/>
  <c r="M13" i="6"/>
  <c r="K13" i="6"/>
  <c r="I13" i="6"/>
  <c r="G13" i="6"/>
  <c r="E13" i="6"/>
  <c r="C13" i="6"/>
  <c r="E10" i="11"/>
  <c r="E7" i="11"/>
  <c r="S15" i="18"/>
  <c r="P15" i="18"/>
  <c r="N15" i="18"/>
  <c r="M15" i="18"/>
  <c r="J15" i="18"/>
  <c r="I15" i="18"/>
  <c r="G15" i="18"/>
  <c r="E15" i="18"/>
  <c r="C15" i="18"/>
  <c r="S113" i="5"/>
  <c r="E6" i="11"/>
  <c r="P113" i="5"/>
  <c r="N113" i="5"/>
  <c r="L113" i="5"/>
  <c r="J113" i="5"/>
  <c r="I113" i="5"/>
  <c r="G113" i="5"/>
  <c r="E113" i="5"/>
  <c r="C113" i="5"/>
  <c r="Q96" i="14"/>
  <c r="O96" i="14"/>
  <c r="M96" i="14"/>
  <c r="K96" i="14"/>
  <c r="I96" i="14"/>
  <c r="G96" i="14"/>
  <c r="E96" i="14"/>
  <c r="C96" i="14"/>
  <c r="P41" i="15"/>
  <c r="N41" i="15"/>
  <c r="L41" i="15"/>
  <c r="J41" i="15"/>
  <c r="H41" i="15"/>
  <c r="F41" i="15"/>
  <c r="D41" i="15"/>
  <c r="B41" i="15"/>
  <c r="L9" i="22"/>
  <c r="J9" i="22"/>
  <c r="H9" i="22"/>
  <c r="F9" i="22"/>
  <c r="D9" i="22"/>
  <c r="B9" i="22"/>
  <c r="R9" i="13"/>
  <c r="P9" i="13"/>
  <c r="N9" i="13"/>
  <c r="L9" i="13"/>
  <c r="J9" i="13"/>
  <c r="H9" i="13"/>
  <c r="R8" i="13"/>
  <c r="L8" i="13"/>
  <c r="L7" i="13"/>
  <c r="C11" i="7"/>
  <c r="G11" i="7"/>
  <c r="E9" i="11" s="1"/>
  <c r="Q37" i="12"/>
  <c r="O37" i="12"/>
  <c r="K37" i="12"/>
  <c r="I37" i="12"/>
  <c r="S35" i="12"/>
  <c r="M35" i="12"/>
  <c r="S34" i="12"/>
  <c r="S33" i="12"/>
  <c r="M33" i="12"/>
  <c r="S32" i="12"/>
  <c r="M32" i="12"/>
  <c r="O31" i="12"/>
  <c r="S31" i="12" s="1"/>
  <c r="S30" i="12"/>
  <c r="M30" i="12"/>
  <c r="S29" i="12"/>
  <c r="M29" i="12"/>
  <c r="S28" i="12"/>
  <c r="S27" i="12"/>
  <c r="M27" i="12"/>
  <c r="S26" i="12"/>
  <c r="M26" i="12"/>
  <c r="S25" i="12"/>
  <c r="M25" i="12"/>
  <c r="S24" i="12"/>
  <c r="M24" i="12"/>
  <c r="S23" i="12"/>
  <c r="S22" i="12"/>
  <c r="M22" i="12"/>
  <c r="S21" i="12"/>
  <c r="S20" i="12"/>
  <c r="M20" i="12"/>
  <c r="S19" i="12"/>
  <c r="S18" i="12"/>
  <c r="S17" i="12"/>
  <c r="M17" i="12"/>
  <c r="S15" i="12"/>
  <c r="M15" i="12"/>
  <c r="S14" i="12"/>
  <c r="M14" i="12"/>
  <c r="S13" i="12"/>
  <c r="S12" i="12"/>
  <c r="S11" i="12"/>
  <c r="S10" i="12"/>
  <c r="M10" i="12"/>
  <c r="S9" i="12"/>
  <c r="S8" i="12"/>
  <c r="M8" i="12"/>
  <c r="S7" i="12"/>
  <c r="S37" i="12" s="1"/>
  <c r="M7" i="12"/>
  <c r="M37" i="12" l="1"/>
  <c r="E11" i="11"/>
  <c r="G8" i="11" s="1"/>
  <c r="G10" i="11" l="1"/>
  <c r="G6" i="11"/>
  <c r="G7" i="11"/>
  <c r="G9" i="11"/>
  <c r="G11" i="11" l="1"/>
  <c r="L11" i="2"/>
  <c r="J11" i="2"/>
  <c r="G11" i="2"/>
  <c r="E11" i="2"/>
  <c r="C11" i="2"/>
  <c r="J10" i="2"/>
  <c r="J9" i="2"/>
  <c r="W100" i="21"/>
  <c r="O100" i="21"/>
  <c r="M100" i="21"/>
  <c r="L100" i="21"/>
  <c r="I100" i="21"/>
  <c r="G100" i="21"/>
  <c r="E100" i="21"/>
</calcChain>
</file>

<file path=xl/sharedStrings.xml><?xml version="1.0" encoding="utf-8"?>
<sst xmlns="http://schemas.openxmlformats.org/spreadsheetml/2006/main" count="622" uniqueCount="231">
  <si>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</si>
  <si>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</si>
  <si>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</si>
  <si>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</si>
  <si>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</si>
  <si>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</si>
  <si>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</si>
  <si>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</si>
  <si>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</si>
  <si>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</si>
  <si>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</si>
  <si>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</si>
  <si>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</si>
  <si>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</si>
  <si>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</si>
  <si>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</si>
  <si>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</si>
  <si>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</si>
  <si>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</si>
  <si>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</si>
  <si>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</si>
  <si>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</si>
  <si>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</si>
  <si>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</si>
  <si>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</si>
  <si>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</si>
  <si>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</si>
  <si>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</si>
  <si>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</si>
  <si>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</si>
  <si>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</si>
  <si>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نام سهام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</si>
  <si>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</si>
  <si>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</si>
  <si>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</si>
  <si>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</si>
  <si>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</si>
  <si>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</si>
  <si>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</si>
  <si>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</si>
  <si>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</si>
  <si>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</si>
  <si>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</si>
  <si>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</si>
  <si>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</si>
  <si>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</si>
  <si>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</si>
  <si>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</si>
  <si>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</si>
  <si>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</si>
  <si>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</si>
  <si>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</si>
  <si>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</si>
  <si>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</si>
  <si>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</si>
  <si>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</si>
  <si>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</si>
  <si>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</si>
  <si>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</si>
  <si>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</si>
  <si>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</si>
  <si>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</si>
  <si>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</si>
  <si>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</si>
  <si>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</si>
  <si>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</si>
  <si>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</si>
  <si>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</si>
  <si>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صندوق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</si>
  <si>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</si>
  <si>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</si>
  <si>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</si>
  <si>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</si>
  <si>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</si>
  <si>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</si>
  <si>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</si>
  <si>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4-1- سرمایه‌گذاری در  سپرده‌ بانکی</t>
  </si>
  <si>
    <t>سود اوراق بهادار با درآمد ثابت</t>
  </si>
  <si>
    <t>سود سپرده بانکی</t>
  </si>
  <si>
    <t>ایران‌ خودرو</t>
  </si>
  <si>
    <t>بانک ملت</t>
  </si>
  <si>
    <t>کشتیرانی جمهوری اسلامی ایران</t>
  </si>
  <si>
    <t>ایران خودرو دیزل</t>
  </si>
  <si>
    <t>گسترش نفت و گاز پارسیان</t>
  </si>
  <si>
    <t>بانک‌اقتصادنوین‌</t>
  </si>
  <si>
    <t>سایپا</t>
  </si>
  <si>
    <t>فولاد مبارکه اصفهان</t>
  </si>
  <si>
    <t>پالایش نفت اصفهان</t>
  </si>
  <si>
    <t>سرمایه‌گذاری‌غدیر(هلدینگ‌</t>
  </si>
  <si>
    <t>شرکت صنایع غذایی مینو شرق</t>
  </si>
  <si>
    <t>مخابرات ایران</t>
  </si>
  <si>
    <t>چرخشگر</t>
  </si>
  <si>
    <t>ذوب آهن اصفهان</t>
  </si>
  <si>
    <t>نیان الکترونیک</t>
  </si>
  <si>
    <t>پتروشیمی پردیس</t>
  </si>
  <si>
    <t>بانک تجارت</t>
  </si>
  <si>
    <t>کویر تایر</t>
  </si>
  <si>
    <t>صنایع پتروشیمی خلیج فارس</t>
  </si>
  <si>
    <t>پالایش نفت تبریز</t>
  </si>
  <si>
    <t>پارس فنر</t>
  </si>
  <si>
    <t>پتروشیمی بوعلی سینا</t>
  </si>
  <si>
    <t>سرمایه گذاری تامین اجتماعی</t>
  </si>
  <si>
    <t>پالایش نفت بندرعباس</t>
  </si>
  <si>
    <t>شرکت س استان آذربایجان غربی</t>
  </si>
  <si>
    <t>پویا زرکان آق دره</t>
  </si>
  <si>
    <t>سیم و کابل ابهر</t>
  </si>
  <si>
    <t>بورس کالای ایران</t>
  </si>
  <si>
    <t>ملی‌ صنایع‌ مس‌ ایران‌</t>
  </si>
  <si>
    <t>زامیاد</t>
  </si>
  <si>
    <t>کالسیمین‌</t>
  </si>
  <si>
    <t>سیمان آبیک</t>
  </si>
  <si>
    <t>تولید ژلاتین کپسول ایران</t>
  </si>
  <si>
    <t>توسعه‌معادن‌وفلزات‌</t>
  </si>
  <si>
    <t>گسترش سوخت سبززاگرس(سهامی عام)</t>
  </si>
  <si>
    <t>کاشی‌ پارس‌</t>
  </si>
  <si>
    <t>گروه‌بهمن‌</t>
  </si>
  <si>
    <t>سیمان کردستان</t>
  </si>
  <si>
    <t>پالایش نفت تهران</t>
  </si>
  <si>
    <t>بین‌المللی‌توسعه‌ساختمان</t>
  </si>
  <si>
    <t>مبین انرژی خلیج فارس</t>
  </si>
  <si>
    <t>نخریسی و نساجی خسروی خراسان</t>
  </si>
  <si>
    <t>تایدواترخاورمیانه</t>
  </si>
  <si>
    <t>پتروشیمی شازند</t>
  </si>
  <si>
    <t>سیمرغ</t>
  </si>
  <si>
    <t>کاشی‌ وسرامیک‌ حافظ‌</t>
  </si>
  <si>
    <t>فرابورس ایران</t>
  </si>
  <si>
    <t>گسترش‌سرمایه‌گذاری‌ایران‌خودرو</t>
  </si>
  <si>
    <t>صنعتی‌ بهشهر</t>
  </si>
  <si>
    <t>سرمایه‌ گذاری‌ ساختمان‌ایران‌</t>
  </si>
  <si>
    <t>فولاد  خوزستان</t>
  </si>
  <si>
    <t>ملی کشت و صنعت و دامپروری پارس</t>
  </si>
  <si>
    <t>گروه مدیریت سرمایه گذاری امید</t>
  </si>
  <si>
    <t>پتروشیمی نوری</t>
  </si>
  <si>
    <t>بانک سامان</t>
  </si>
  <si>
    <t>سرامیک‌های‌صنعتی‌اردکان‌</t>
  </si>
  <si>
    <t>ایران‌ ترانسفو</t>
  </si>
  <si>
    <t>بانک  پاسارگاد</t>
  </si>
  <si>
    <t>پلیمر آریا ساسول</t>
  </si>
  <si>
    <t>سیمان فارس و خوزستان</t>
  </si>
  <si>
    <t>سرمایه گذاری پارس آریان</t>
  </si>
  <si>
    <t>سیمان‌هرمزگان‌</t>
  </si>
  <si>
    <t>پتروشیمی جم</t>
  </si>
  <si>
    <t>توسعه معادن وص.معدنی خاورمیانه</t>
  </si>
  <si>
    <t>زغال سنگ پروده طبس</t>
  </si>
  <si>
    <t>سپید ماکیان</t>
  </si>
  <si>
    <t>پتروشیمی‌شیراز</t>
  </si>
  <si>
    <t>سیمان‌سپاهان‌</t>
  </si>
  <si>
    <t>پخش رازی</t>
  </si>
  <si>
    <t>صنعتی زر ماکارون</t>
  </si>
  <si>
    <t>بانک خاورمیانه</t>
  </si>
  <si>
    <t>بورس اوراق بهادار تهران</t>
  </si>
  <si>
    <t>پتروشیمی زاگرس</t>
  </si>
  <si>
    <t>سرمایه‌گذاری‌ رنا(هلدینگ‌</t>
  </si>
  <si>
    <t>صنعت غذایی کورش</t>
  </si>
  <si>
    <t>پتروشیمی پارس</t>
  </si>
  <si>
    <t>معدنی‌وصنعتی‌چادرملو</t>
  </si>
  <si>
    <t>س. نفت و گاز و پتروشیمی تأمین</t>
  </si>
  <si>
    <t>داروسازی دانا</t>
  </si>
  <si>
    <t>سرمایه‌گذاری‌ سایپا</t>
  </si>
  <si>
    <t>شیشه‌ همدان‌</t>
  </si>
  <si>
    <t>گروه سرمایه گذاری میراث فرهنگی</t>
  </si>
  <si>
    <t>سیمان‌اصفهان‌</t>
  </si>
  <si>
    <t>بهمن  دیزل</t>
  </si>
  <si>
    <t>داده گسترعصرنوین-های وب</t>
  </si>
  <si>
    <t>اقتصادی نگین گردشگری ایرانیان</t>
  </si>
  <si>
    <t>تراکتورسازی‌ایران‌</t>
  </si>
  <si>
    <t>صنایع پتروشیمی دهدشت</t>
  </si>
  <si>
    <t>ایران‌یاساتایرورابر</t>
  </si>
  <si>
    <t>تامین سرمایه کیمیا</t>
  </si>
  <si>
    <t>1402/10/27</t>
  </si>
  <si>
    <t>1402/11/27</t>
  </si>
  <si>
    <t xml:space="preserve">صندوق سرمایه گذاری کارگزاری پارسیان </t>
  </si>
  <si>
    <t>برای ماه منتهی به 1402/11/27</t>
  </si>
  <si>
    <t>سپرده بانکی-بانک پارسیان</t>
  </si>
  <si>
    <t>سپرده بانکی- پارسیان</t>
  </si>
  <si>
    <t>سپرده بانکی- اقتصاد نوین</t>
  </si>
  <si>
    <t>1402/10/28</t>
  </si>
  <si>
    <t>1402/07/12</t>
  </si>
  <si>
    <t>1402/10/06</t>
  </si>
  <si>
    <t>1402/03/31</t>
  </si>
  <si>
    <t>1402/04/24</t>
  </si>
  <si>
    <t>1402/07/30</t>
  </si>
  <si>
    <t>1402/11/24</t>
  </si>
  <si>
    <t>1402/04/31</t>
  </si>
  <si>
    <t>(سود سهام عدالت )س استان آذربایجان غربی</t>
  </si>
  <si>
    <t>-</t>
  </si>
  <si>
    <t>1402/04/29</t>
  </si>
  <si>
    <t>1402/04/30</t>
  </si>
  <si>
    <t>1402/04/28</t>
  </si>
  <si>
    <t>1402/11/11</t>
  </si>
  <si>
    <t>1402/04/19</t>
  </si>
  <si>
    <t>1402/09/21</t>
  </si>
  <si>
    <t>1402/09/18</t>
  </si>
  <si>
    <t>1402/11/18</t>
  </si>
  <si>
    <t>پارس‌ مینو</t>
  </si>
  <si>
    <t>1402/03/03</t>
  </si>
  <si>
    <t>1402/03/30</t>
  </si>
  <si>
    <t>1402/07/29</t>
  </si>
  <si>
    <t>1402/11/08</t>
  </si>
  <si>
    <t>1402/04/25</t>
  </si>
  <si>
    <t>1402/10/24</t>
  </si>
  <si>
    <t>1402/04/15</t>
  </si>
  <si>
    <t>1402/04/14</t>
  </si>
  <si>
    <t>1402/10/30</t>
  </si>
  <si>
    <t>سپرده بانکی-بانک ملت</t>
  </si>
  <si>
    <t>صکوک اجاره کگل0509-بدون ضامن</t>
  </si>
  <si>
    <t>مرابحه عام دولت61-ش.خ0309</t>
  </si>
  <si>
    <t/>
  </si>
  <si>
    <t>1405/09/02</t>
  </si>
  <si>
    <t>1403/09/26</t>
  </si>
  <si>
    <t>سود سپرده بانک اقتصاد نوین</t>
  </si>
  <si>
    <t>سود سپرده بانک پارسیان</t>
  </si>
  <si>
    <t>بورس انرژی ایران</t>
  </si>
  <si>
    <t>شیشه سازی مینا</t>
  </si>
  <si>
    <t>صندوق پالایشی یکم-سهام</t>
  </si>
  <si>
    <t>معدنی و صنعتی گل گهر</t>
  </si>
  <si>
    <t>تامین سرمایه لوتوس پارسیان</t>
  </si>
  <si>
    <t>ح . تامین سرمایه لوتوس پارسیان</t>
  </si>
  <si>
    <t>بانک صادرات ایران</t>
  </si>
  <si>
    <t>صندوق س سهامی کاریزما- اهرمی</t>
  </si>
  <si>
    <t>حفاری شمال</t>
  </si>
  <si>
    <t>موتورسازان‌تراکتورسازی‌ایران‌</t>
  </si>
  <si>
    <t>صندوق س. شاخصی کیان-س</t>
  </si>
  <si>
    <t>پارس خودرو</t>
  </si>
  <si>
    <t>صندوق س. اهرمی توان مفید-س</t>
  </si>
  <si>
    <t>نیرو محرکه‌</t>
  </si>
  <si>
    <t>اسنادخزانه-م5بودجه00-030626</t>
  </si>
  <si>
    <t>تعدیل کارمزد کارگزار</t>
  </si>
  <si>
    <t>طی بهمن ماه</t>
  </si>
  <si>
    <t>از ابتدای سال مالی تا پایان بهمن ماه</t>
  </si>
  <si>
    <t>طی بهمن 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</si>
</sst>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;[Red]\(0.00\)"/>
    <numFmt numFmtId="167" formatCode="0_);[Red]\(0\)"/>
    <numFmt numFmtId="168" formatCode="#,##0.0_);[Red]\(#,##0.0\)"/>
    <numFmt numFmtId="169" formatCode="#,##0_-;[Red]\(#,##0\)"/>
    <numFmt numFmtId="170" formatCode="#,##0.00_-;[Red]\(#,##0.00\)"/>
  </numFmts>
  <fonts count="15" x14ac:knownFonts="1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name val="Calibri"/>
      <family val="2"/>
    </font>
    <font>
      <sz val="10"/>
      <name val="B Nazanin"/>
      <charset val="178"/>
    </font>
    <font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</cellStyleXfs>
  <cellXfs count="188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6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vertical="center" wrapText="1" readingOrder="2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center" vertical="center" readingOrder="2"/>
    </xf>
    <xf numFmtId="0" fontId="3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10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right" vertical="center" shrinkToFit="1" readingOrder="2"/>
    </xf>
    <xf numFmtId="164" fontId="2" fillId="0" borderId="0" xfId="1" applyNumberFormat="1" applyFont="1" applyAlignment="1">
      <alignment horizontal="center" vertical="center" readingOrder="2"/>
    </xf>
    <xf numFmtId="164" fontId="2" fillId="0" borderId="0" xfId="1" applyNumberFormat="1" applyFont="1" applyAlignment="1">
      <alignment horizontal="center" vertical="center" wrapText="1" readingOrder="2"/>
    </xf>
    <xf numFmtId="164" fontId="2" fillId="0" borderId="2" xfId="0" applyNumberFormat="1" applyFont="1" applyBorder="1" applyAlignment="1">
      <alignment horizontal="center" vertical="center" readingOrder="2"/>
    </xf>
    <xf numFmtId="164" fontId="2" fillId="0" borderId="0" xfId="1" applyNumberFormat="1" applyFont="1"/>
    <xf numFmtId="165" fontId="2" fillId="0" borderId="0" xfId="2" applyNumberFormat="1" applyFont="1" applyAlignment="1">
      <alignment horizontal="center" vertical="center" readingOrder="2"/>
    </xf>
    <xf numFmtId="165" fontId="2" fillId="0" borderId="2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Border="1" applyAlignment="1">
      <alignment horizontal="center" vertical="center" readingOrder="2"/>
    </xf>
    <xf numFmtId="164" fontId="2" fillId="0" borderId="0" xfId="0" applyNumberFormat="1" applyFont="1" applyAlignment="1">
      <alignment horizontal="center" vertical="center" readingOrder="2"/>
    </xf>
    <xf numFmtId="164" fontId="2" fillId="0" borderId="1" xfId="1" applyNumberFormat="1" applyFont="1" applyBorder="1"/>
    <xf numFmtId="167" fontId="2" fillId="0" borderId="1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0" fontId="2" fillId="0" borderId="0" xfId="2" applyNumberFormat="1" applyFont="1" applyAlignment="1">
      <alignment horizontal="center" vertical="center" wrapText="1" readingOrder="2"/>
    </xf>
    <xf numFmtId="10" fontId="2" fillId="0" borderId="2" xfId="0" applyNumberFormat="1" applyFont="1" applyBorder="1" applyAlignment="1">
      <alignment horizontal="center" vertical="center" wrapText="1" readingOrder="2"/>
    </xf>
    <xf numFmtId="38" fontId="13" fillId="0" borderId="0" xfId="0" applyNumberFormat="1" applyFont="1" applyAlignment="1">
      <alignment vertical="center" wrapText="1"/>
    </xf>
    <xf numFmtId="169" fontId="4" fillId="0" borderId="0" xfId="0" applyNumberFormat="1" applyFont="1" applyAlignment="1">
      <alignment horizontal="right" vertical="center" readingOrder="2"/>
    </xf>
    <xf numFmtId="170" fontId="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8" fontId="13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 vertical="center" readingOrder="2"/>
    </xf>
    <xf numFmtId="49" fontId="13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 readingOrder="2"/>
    </xf>
    <xf numFmtId="38" fontId="4" fillId="0" borderId="5" xfId="0" applyNumberFormat="1" applyFont="1" applyBorder="1" applyAlignment="1">
      <alignment horizontal="center" vertical="center" wrapText="1" readingOrder="2"/>
    </xf>
    <xf numFmtId="38" fontId="4" fillId="0" borderId="2" xfId="0" applyNumberFormat="1" applyFont="1" applyBorder="1" applyAlignment="1">
      <alignment horizontal="center" vertical="center" wrapText="1" readingOrder="2"/>
    </xf>
    <xf numFmtId="164" fontId="4" fillId="0" borderId="0" xfId="1" applyNumberFormat="1" applyFont="1" applyAlignment="1">
      <alignment horizontal="center" vertical="center" wrapText="1" readingOrder="2"/>
    </xf>
    <xf numFmtId="164" fontId="4" fillId="0" borderId="2" xfId="1" applyNumberFormat="1" applyFont="1" applyBorder="1" applyAlignment="1">
      <alignment horizontal="center" vertical="center" wrapText="1" readingOrder="2"/>
    </xf>
    <xf numFmtId="169" fontId="13" fillId="0" borderId="0" xfId="0" applyNumberFormat="1" applyFont="1" applyAlignment="1">
      <alignment shrinkToFit="1"/>
    </xf>
    <xf numFmtId="169" fontId="2" fillId="0" borderId="0" xfId="0" applyNumberFormat="1" applyFont="1" applyAlignment="1">
      <alignment vertical="center" shrinkToFit="1" readingOrder="2"/>
    </xf>
    <xf numFmtId="38" fontId="5" fillId="0" borderId="0" xfId="1" applyNumberFormat="1" applyFont="1" applyBorder="1"/>
    <xf numFmtId="38" fontId="4" fillId="0" borderId="1" xfId="1" applyNumberFormat="1" applyFont="1" applyBorder="1" applyAlignment="1">
      <alignment horizontal="center" vertical="center" wrapText="1" readingOrder="2"/>
    </xf>
    <xf numFmtId="38" fontId="5" fillId="0" borderId="0" xfId="1" applyNumberFormat="1" applyFont="1"/>
    <xf numFmtId="38" fontId="2" fillId="0" borderId="0" xfId="1" applyNumberFormat="1" applyFont="1" applyBorder="1" applyAlignment="1">
      <alignment horizontal="center" vertical="center" wrapText="1"/>
    </xf>
    <xf numFmtId="38" fontId="2" fillId="0" borderId="0" xfId="1" applyNumberFormat="1" applyFont="1" applyBorder="1"/>
    <xf numFmtId="38" fontId="4" fillId="0" borderId="0" xfId="1" applyNumberFormat="1" applyFont="1" applyAlignment="1">
      <alignment horizontal="center" vertical="center" wrapText="1" readingOrder="2"/>
    </xf>
    <xf numFmtId="38" fontId="4" fillId="0" borderId="0" xfId="1" applyNumberFormat="1" applyFont="1" applyBorder="1" applyAlignment="1">
      <alignment horizontal="center" vertical="center" wrapText="1" readingOrder="2"/>
    </xf>
    <xf numFmtId="38" fontId="4" fillId="0" borderId="2" xfId="1" applyNumberFormat="1" applyFont="1" applyBorder="1" applyAlignment="1">
      <alignment horizontal="center" vertical="center" wrapText="1" readingOrder="2"/>
    </xf>
    <xf numFmtId="164" fontId="6" fillId="0" borderId="0" xfId="1" applyNumberFormat="1" applyFont="1" applyAlignment="1">
      <alignment horizontal="right" vertical="center" wrapText="1" readingOrder="2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horizontal="center" vertical="center" wrapText="1" readingOrder="2"/>
    </xf>
    <xf numFmtId="40" fontId="4" fillId="0" borderId="2" xfId="0" applyNumberFormat="1" applyFont="1" applyBorder="1" applyAlignment="1">
      <alignment horizontal="center" vertical="center" wrapText="1" readingOrder="2"/>
    </xf>
    <xf numFmtId="168" fontId="3" fillId="0" borderId="4" xfId="2" applyNumberFormat="1" applyFont="1" applyBorder="1" applyAlignment="1">
      <alignment horizontal="center" vertical="center" wrapText="1" readingOrder="2"/>
    </xf>
    <xf numFmtId="168" fontId="5" fillId="0" borderId="0" xfId="2" applyNumberFormat="1" applyFont="1" applyAlignment="1">
      <alignment horizontal="center" vertical="center"/>
    </xf>
    <xf numFmtId="168" fontId="4" fillId="0" borderId="2" xfId="2" applyNumberFormat="1" applyFont="1" applyBorder="1" applyAlignment="1">
      <alignment horizontal="center" vertical="center" wrapText="1" readingOrder="2"/>
    </xf>
    <xf numFmtId="168" fontId="2" fillId="0" borderId="0" xfId="2" applyNumberFormat="1" applyFont="1"/>
    <xf numFmtId="38" fontId="4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vertical="center" wrapText="1"/>
    </xf>
    <xf numFmtId="38" fontId="4" fillId="0" borderId="1" xfId="0" applyNumberFormat="1" applyFont="1" applyBorder="1" applyAlignment="1">
      <alignment horizontal="center" vertical="center" wrapText="1" readingOrder="2"/>
    </xf>
    <xf numFmtId="38" fontId="13" fillId="0" borderId="0" xfId="0" applyNumberFormat="1" applyFont="1" applyAlignment="1">
      <alignment horizontal="center" vertical="center" wrapText="1"/>
    </xf>
    <xf numFmtId="38" fontId="1" fillId="0" borderId="0" xfId="0" applyNumberFormat="1" applyFont="1" applyAlignment="1">
      <alignment horizontal="center" vertical="center" readingOrder="2"/>
    </xf>
    <xf numFmtId="169" fontId="4" fillId="0" borderId="0" xfId="0" applyNumberFormat="1" applyFont="1" applyAlignment="1">
      <alignment horizontal="center" vertical="center" readingOrder="2"/>
    </xf>
    <xf numFmtId="169" fontId="14" fillId="0" borderId="0" xfId="0" applyNumberFormat="1" applyFont="1" applyAlignment="1">
      <alignment horizontal="center" vertical="center" readingOrder="2"/>
    </xf>
    <xf numFmtId="169" fontId="6" fillId="0" borderId="2" xfId="0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8" fontId="1" fillId="0" borderId="2" xfId="0" applyNumberFormat="1" applyFont="1" applyBorder="1" applyAlignment="1">
      <alignment horizontal="center" vertical="center" readingOrder="2"/>
    </xf>
    <xf numFmtId="166" fontId="1" fillId="0" borderId="0" xfId="2" applyNumberFormat="1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vertical="center" wrapText="1"/>
    </xf>
    <xf numFmtId="43" fontId="2" fillId="0" borderId="0" xfId="1" applyFont="1"/>
    <xf numFmtId="43" fontId="2" fillId="0" borderId="0" xfId="0" applyNumberFormat="1" applyFont="1"/>
    <xf numFmtId="168" fontId="2" fillId="0" borderId="0" xfId="2" applyNumberFormat="1" applyFont="1" applyBorder="1"/>
    <xf numFmtId="169" fontId="2" fillId="0" borderId="0" xfId="0" applyNumberFormat="1" applyFont="1" applyBorder="1" applyAlignment="1">
      <alignment horizontal="right" vertical="center" shrinkToFit="1" readingOrder="2"/>
    </xf>
    <xf numFmtId="38" fontId="2" fillId="0" borderId="0" xfId="0" applyNumberFormat="1" applyFont="1" applyBorder="1"/>
    <xf numFmtId="40" fontId="2" fillId="0" borderId="0" xfId="0" applyNumberFormat="1" applyFont="1" applyAlignment="1">
      <alignment horizontal="center"/>
    </xf>
    <xf numFmtId="38" fontId="5" fillId="0" borderId="0" xfId="0" applyNumberFormat="1" applyFont="1"/>
    <xf numFmtId="38" fontId="8" fillId="0" borderId="0" xfId="0" applyNumberFormat="1" applyFont="1" applyAlignment="1">
      <alignment vertical="center" readingOrder="2"/>
    </xf>
    <xf numFmtId="0" fontId="5" fillId="0" borderId="0" xfId="0" applyFont="1" applyAlignment="1">
      <alignment horizontal="right" vertical="center"/>
    </xf>
    <xf numFmtId="43" fontId="5" fillId="0" borderId="0" xfId="1" applyFont="1"/>
    <xf numFmtId="0" fontId="5" fillId="0" borderId="0" xfId="0" applyFont="1" applyBorder="1"/>
    <xf numFmtId="0" fontId="13" fillId="0" borderId="0" xfId="0" applyFont="1" applyAlignment="1">
      <alignment vertical="center"/>
    </xf>
    <xf numFmtId="38" fontId="2" fillId="0" borderId="3" xfId="0" applyNumberFormat="1" applyFont="1" applyBorder="1"/>
    <xf numFmtId="0" fontId="2" fillId="0" borderId="0" xfId="0" applyFont="1" applyFill="1"/>
    <xf numFmtId="38" fontId="4" fillId="0" borderId="0" xfId="0" applyNumberFormat="1" applyFont="1" applyBorder="1" applyAlignment="1">
      <alignment horizontal="center" vertical="center" wrapText="1" readingOrder="2"/>
    </xf>
    <xf numFmtId="38" fontId="5" fillId="0" borderId="0" xfId="0" applyNumberFormat="1" applyFont="1" applyBorder="1"/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vertical="center" readingOrder="2"/>
    </xf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7" fontId="2" fillId="0" borderId="3" xfId="1" applyNumberFormat="1" applyFont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 readingOrder="2"/>
    </xf>
    <xf numFmtId="38" fontId="2" fillId="0" borderId="0" xfId="1" applyNumberFormat="1" applyFont="1" applyBorder="1" applyAlignment="1">
      <alignment horizontal="center" vertical="center" readingOrder="2"/>
    </xf>
    <xf numFmtId="38" fontId="2" fillId="0" borderId="2" xfId="1" applyNumberFormat="1" applyFont="1" applyBorder="1" applyAlignment="1">
      <alignment horizontal="center" vertical="center" readingOrder="2"/>
    </xf>
    <xf numFmtId="164" fontId="2" fillId="0" borderId="2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164" fontId="2" fillId="0" borderId="3" xfId="1" applyNumberFormat="1" applyFont="1" applyBorder="1" applyAlignment="1">
      <alignment horizontal="center" vertical="center" readingOrder="2"/>
    </xf>
    <xf numFmtId="38" fontId="2" fillId="0" borderId="3" xfId="1" applyNumberFormat="1" applyFont="1" applyBorder="1" applyAlignment="1">
      <alignment horizontal="center" vertical="center" readingOrder="2"/>
    </xf>
    <xf numFmtId="0" fontId="8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8" fontId="13" fillId="0" borderId="1" xfId="0" applyNumberFormat="1" applyFont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 readingOrder="2"/>
    </xf>
    <xf numFmtId="38" fontId="13" fillId="0" borderId="0" xfId="0" applyNumberFormat="1" applyFont="1" applyBorder="1" applyAlignment="1">
      <alignment horizontal="right" vertical="center"/>
    </xf>
    <xf numFmtId="169" fontId="4" fillId="0" borderId="0" xfId="0" applyNumberFormat="1" applyFont="1" applyBorder="1" applyAlignment="1">
      <alignment horizontal="right" vertical="center" readingOrder="2"/>
    </xf>
    <xf numFmtId="166" fontId="1" fillId="0" borderId="2" xfId="0" applyNumberFormat="1" applyFont="1" applyBorder="1" applyAlignment="1">
      <alignment horizontal="center" vertical="center" readingOrder="2"/>
    </xf>
    <xf numFmtId="38" fontId="13" fillId="0" borderId="1" xfId="0" applyNumberFormat="1" applyFont="1" applyBorder="1" applyAlignment="1">
      <alignment horizontal="center" vertical="center" wrapText="1"/>
    </xf>
    <xf numFmtId="169" fontId="13" fillId="0" borderId="2" xfId="0" applyNumberFormat="1" applyFont="1" applyBorder="1" applyAlignment="1">
      <alignment shrinkToFit="1"/>
    </xf>
    <xf numFmtId="38" fontId="13" fillId="0" borderId="2" xfId="0" applyNumberFormat="1" applyFont="1" applyBorder="1" applyAlignment="1">
      <alignment vertical="center" wrapText="1"/>
    </xf>
    <xf numFmtId="164" fontId="2" fillId="0" borderId="0" xfId="1" applyNumberFormat="1" applyFont="1" applyAlignment="1">
      <alignment horizontal="center"/>
    </xf>
    <xf numFmtId="167" fontId="4" fillId="0" borderId="1" xfId="0" applyNumberFormat="1" applyFont="1" applyBorder="1" applyAlignment="1">
      <alignment horizontal="right" vertical="center" readingOrder="2"/>
    </xf>
  </cellXfs>
  <cellStyles count="4">
    <cellStyle name="Comma" xfId="1" builtinId="3"/>
    <cellStyle name="Normal" xfId="0" builtinId="0"/>
    <cellStyle name="Normal 5" xfId="3" xr:uid="{53155C31-7AF6-4D4E-BDDD-06F70D477901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4"/>
  <sheetViews>
    <sheetView rightToLeft="1" tabSelected="1" view="pageBreakPreview" zoomScale="90" zoomScaleNormal="100" zoomScaleSheetLayoutView="90" workbookViewId="0">
      <selection activeCell="Y12" sqref="Y12"/>
    </sheetView>
  </sheetViews>
  <sheetFormatPr defaultColWidth="9.140625" defaultRowHeight="15.75" x14ac:dyDescent="0.4"/>
  <cols>
    <col min="1" max="1" width="18.28515625" style="3" bestFit="1" customWidth="1"/>
    <col min="2" max="2" width="1.140625" style="3" customWidth="1"/>
    <col min="3" max="3" width="11.140625" style="3" bestFit="1" customWidth="1"/>
    <col min="4" max="4" width="0.85546875" style="3" customWidth="1"/>
    <col min="5" max="5" width="15.85546875" style="3" bestFit="1" customWidth="1"/>
    <col min="6" max="6" width="1.28515625" style="3" customWidth="1"/>
    <col min="7" max="7" width="15.85546875" style="3" bestFit="1" customWidth="1"/>
    <col min="8" max="8" width="0.5703125" style="3" customWidth="1"/>
    <col min="9" max="9" width="10.28515625" style="3" bestFit="1" customWidth="1"/>
    <col min="10" max="10" width="14.5703125" style="3" bestFit="1" customWidth="1"/>
    <col min="11" max="11" width="0.42578125" style="3" customWidth="1"/>
    <col min="12" max="12" width="10.28515625" style="3" bestFit="1" customWidth="1"/>
    <col min="13" max="13" width="14.28515625" style="3" bestFit="1" customWidth="1"/>
    <col min="14" max="14" width="0.42578125" style="3" customWidth="1"/>
    <col min="15" max="15" width="11" style="3" bestFit="1" customWidth="1"/>
    <col min="16" max="16" width="0.7109375" style="3" customWidth="1"/>
    <col min="17" max="17" width="8" style="3" customWidth="1"/>
    <col min="18" max="18" width="0.5703125" style="3" customWidth="1"/>
    <col min="19" max="19" width="15.85546875" style="3" bestFit="1" customWidth="1"/>
    <col min="20" max="20" width="0.7109375" style="3" customWidth="1"/>
    <col min="21" max="21" width="15.85546875" style="3" bestFit="1" customWidth="1"/>
    <col min="22" max="22" width="0.7109375" style="3" customWidth="1"/>
    <col min="23" max="23" width="14.28515625" style="3" bestFit="1" customWidth="1"/>
    <col min="24" max="16384" width="9.140625" style="3"/>
  </cols>
  <sheetData>
    <row r="1" spans="1:23" ht="21" x14ac:dyDescent="0.55000000000000004">
      <c r="A1" s="139" t="s">
        <v>171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1" x14ac:dyDescent="0.55000000000000004">
      <c r="A2" s="139" t="s">
        <v>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21" x14ac:dyDescent="0.55000000000000004">
      <c r="A3" s="139" t="s">
        <v>172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</row>
    <row r="4" spans="1:23" ht="25.5" x14ac:dyDescent="0.4">
      <c r="A4" s="140" t="s">
        <v>25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spans="1:23" ht="25.5" x14ac:dyDescent="0.4">
      <c r="A5" s="140" t="s">
        <v>26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</row>
    <row r="7" spans="1:23" ht="18.75" customHeight="1" thickBot="1" x14ac:dyDescent="0.45">
      <c r="A7" s="44"/>
      <c r="B7" s="45"/>
      <c r="C7" s="141" t="s">
        <v>169</v>
      </c>
      <c r="D7" s="141"/>
      <c r="E7" s="141"/>
      <c r="F7" s="141"/>
      <c r="G7" s="141"/>
      <c r="H7" s="45"/>
      <c r="I7" s="142" t="s">
        <v>7</v>
      </c>
      <c r="J7" s="142"/>
      <c r="K7" s="142"/>
      <c r="L7" s="142"/>
      <c r="M7" s="142"/>
      <c r="O7" s="141" t="s">
        <v>170</v>
      </c>
      <c r="P7" s="141"/>
      <c r="Q7" s="141"/>
      <c r="R7" s="141"/>
      <c r="S7" s="141"/>
      <c r="T7" s="141"/>
      <c r="U7" s="141"/>
      <c r="V7" s="141"/>
      <c r="W7" s="141"/>
    </row>
    <row r="8" spans="1:23" ht="17.25" customHeight="1" x14ac:dyDescent="0.4">
      <c r="A8" s="143" t="s">
        <v>1</v>
      </c>
      <c r="B8" s="16"/>
      <c r="C8" s="144" t="s">
        <v>3</v>
      </c>
      <c r="D8" s="143"/>
      <c r="E8" s="144" t="s">
        <v>0</v>
      </c>
      <c r="F8" s="143"/>
      <c r="G8" s="137" t="s">
        <v>20</v>
      </c>
      <c r="H8" s="40"/>
      <c r="I8" s="147" t="s">
        <v>4</v>
      </c>
      <c r="J8" s="147"/>
      <c r="K8" s="46"/>
      <c r="L8" s="147" t="s">
        <v>5</v>
      </c>
      <c r="M8" s="147"/>
      <c r="O8" s="148" t="s">
        <v>3</v>
      </c>
      <c r="P8" s="143"/>
      <c r="Q8" s="137" t="s">
        <v>30</v>
      </c>
      <c r="R8" s="41"/>
      <c r="S8" s="148" t="s">
        <v>0</v>
      </c>
      <c r="T8" s="143"/>
      <c r="U8" s="137" t="s">
        <v>20</v>
      </c>
      <c r="V8" s="40"/>
      <c r="W8" s="137" t="s">
        <v>23</v>
      </c>
    </row>
    <row r="9" spans="1:23" ht="20.25" customHeight="1" thickBot="1" x14ac:dyDescent="0.45">
      <c r="A9" s="138"/>
      <c r="B9" s="16"/>
      <c r="C9" s="145"/>
      <c r="D9" s="146"/>
      <c r="E9" s="145"/>
      <c r="F9" s="146"/>
      <c r="G9" s="138"/>
      <c r="H9" s="40"/>
      <c r="I9" s="42" t="s">
        <v>3</v>
      </c>
      <c r="J9" s="42" t="s">
        <v>0</v>
      </c>
      <c r="K9" s="46"/>
      <c r="L9" s="42" t="s">
        <v>3</v>
      </c>
      <c r="M9" s="42" t="s">
        <v>56</v>
      </c>
      <c r="O9" s="145"/>
      <c r="P9" s="143"/>
      <c r="Q9" s="138"/>
      <c r="R9" s="41"/>
      <c r="S9" s="145"/>
      <c r="T9" s="143"/>
      <c r="U9" s="138"/>
      <c r="V9" s="40"/>
      <c r="W9" s="138"/>
    </row>
    <row r="10" spans="1:23" x14ac:dyDescent="0.4">
      <c r="A10" s="118" t="s">
        <v>79</v>
      </c>
      <c r="B10" s="118"/>
      <c r="C10" s="58">
        <v>70000000</v>
      </c>
      <c r="D10" s="59"/>
      <c r="E10" s="58">
        <v>162681383316</v>
      </c>
      <c r="F10" s="59"/>
      <c r="G10" s="58">
        <v>200887564500</v>
      </c>
      <c r="H10" s="119"/>
      <c r="I10" s="58">
        <v>0</v>
      </c>
      <c r="J10" s="58">
        <v>0</v>
      </c>
      <c r="K10" s="186"/>
      <c r="L10" s="58">
        <v>0</v>
      </c>
      <c r="M10" s="58">
        <v>0</v>
      </c>
      <c r="N10" s="186"/>
      <c r="O10" s="58">
        <v>70000000</v>
      </c>
      <c r="P10" s="118"/>
      <c r="Q10" s="59">
        <v>2623</v>
      </c>
      <c r="R10" s="118"/>
      <c r="S10" s="58">
        <v>162681383316</v>
      </c>
      <c r="T10" s="59"/>
      <c r="U10" s="58">
        <v>182517520500</v>
      </c>
      <c r="V10" s="119"/>
      <c r="W10" s="62">
        <v>8.1978691922279273E-2</v>
      </c>
    </row>
    <row r="11" spans="1:23" x14ac:dyDescent="0.4">
      <c r="A11" s="118" t="s">
        <v>80</v>
      </c>
      <c r="B11" s="118"/>
      <c r="C11" s="58">
        <v>52537512</v>
      </c>
      <c r="D11" s="59"/>
      <c r="E11" s="58">
        <v>67515924329</v>
      </c>
      <c r="F11" s="59"/>
      <c r="G11" s="58">
        <v>131659007698.87601</v>
      </c>
      <c r="H11" s="119"/>
      <c r="I11" s="58">
        <v>8100000</v>
      </c>
      <c r="J11" s="58">
        <v>19878065805</v>
      </c>
      <c r="K11" s="186"/>
      <c r="L11" s="58">
        <v>0</v>
      </c>
      <c r="M11" s="58">
        <v>0</v>
      </c>
      <c r="N11" s="186"/>
      <c r="O11" s="58">
        <v>60637512</v>
      </c>
      <c r="P11" s="118"/>
      <c r="Q11" s="59">
        <v>2275</v>
      </c>
      <c r="R11" s="118"/>
      <c r="S11" s="58">
        <v>87393990134</v>
      </c>
      <c r="T11" s="59"/>
      <c r="U11" s="58">
        <v>137129535278.19</v>
      </c>
      <c r="V11" s="119"/>
      <c r="W11" s="62">
        <v>6.1592442715745009E-2</v>
      </c>
    </row>
    <row r="12" spans="1:23" ht="31.5" x14ac:dyDescent="0.4">
      <c r="A12" s="118" t="s">
        <v>81</v>
      </c>
      <c r="B12" s="118"/>
      <c r="C12" s="58">
        <v>6800000</v>
      </c>
      <c r="D12" s="59"/>
      <c r="E12" s="58">
        <v>100781353846</v>
      </c>
      <c r="F12" s="59"/>
      <c r="G12" s="58">
        <v>85710967200</v>
      </c>
      <c r="H12" s="119"/>
      <c r="I12" s="58">
        <v>4000000</v>
      </c>
      <c r="J12" s="58">
        <v>49034986230</v>
      </c>
      <c r="K12" s="186"/>
      <c r="L12" s="58">
        <v>0</v>
      </c>
      <c r="M12" s="58">
        <v>0</v>
      </c>
      <c r="N12" s="186"/>
      <c r="O12" s="58">
        <v>10800000</v>
      </c>
      <c r="P12" s="118"/>
      <c r="Q12" s="59">
        <v>11950</v>
      </c>
      <c r="R12" s="118"/>
      <c r="S12" s="58">
        <v>149816340076</v>
      </c>
      <c r="T12" s="59"/>
      <c r="U12" s="58">
        <v>128292093000</v>
      </c>
      <c r="V12" s="119"/>
      <c r="W12" s="62">
        <v>5.7623059634493566E-2</v>
      </c>
    </row>
    <row r="13" spans="1:23" x14ac:dyDescent="0.4">
      <c r="A13" s="118" t="s">
        <v>82</v>
      </c>
      <c r="B13" s="118"/>
      <c r="C13" s="58">
        <v>11470000</v>
      </c>
      <c r="D13" s="59"/>
      <c r="E13" s="58">
        <v>47464459850</v>
      </c>
      <c r="F13" s="59"/>
      <c r="G13" s="58">
        <v>42676763350.5</v>
      </c>
      <c r="H13" s="119"/>
      <c r="I13" s="58">
        <v>24100000</v>
      </c>
      <c r="J13" s="58">
        <v>88762087475</v>
      </c>
      <c r="K13" s="186"/>
      <c r="L13" s="58">
        <v>0</v>
      </c>
      <c r="M13" s="58">
        <v>0</v>
      </c>
      <c r="N13" s="186"/>
      <c r="O13" s="58">
        <v>35570000</v>
      </c>
      <c r="P13" s="118"/>
      <c r="Q13" s="59">
        <v>3473</v>
      </c>
      <c r="R13" s="118"/>
      <c r="S13" s="58">
        <v>136226547325</v>
      </c>
      <c r="T13" s="59"/>
      <c r="U13" s="58">
        <v>122799579070.5</v>
      </c>
      <c r="V13" s="119"/>
      <c r="W13" s="62">
        <v>5.5156068487168024E-2</v>
      </c>
    </row>
    <row r="14" spans="1:23" x14ac:dyDescent="0.4">
      <c r="A14" s="118" t="s">
        <v>83</v>
      </c>
      <c r="B14" s="118"/>
      <c r="C14" s="58">
        <v>3363000</v>
      </c>
      <c r="D14" s="59"/>
      <c r="E14" s="58">
        <v>115208706039</v>
      </c>
      <c r="F14" s="59"/>
      <c r="G14" s="58">
        <v>153710687097</v>
      </c>
      <c r="H14" s="119"/>
      <c r="I14" s="58">
        <v>10089000</v>
      </c>
      <c r="J14" s="58">
        <v>115208705970</v>
      </c>
      <c r="K14" s="186"/>
      <c r="L14" s="58">
        <v>10089000</v>
      </c>
      <c r="M14" s="58">
        <v>115208706039</v>
      </c>
      <c r="N14" s="186"/>
      <c r="O14" s="58">
        <v>3363000</v>
      </c>
      <c r="P14" s="118"/>
      <c r="Q14" s="59">
        <v>35110</v>
      </c>
      <c r="R14" s="118"/>
      <c r="S14" s="58">
        <v>115208705970</v>
      </c>
      <c r="T14" s="59"/>
      <c r="U14" s="58">
        <v>117372384166.5</v>
      </c>
      <c r="V14" s="119"/>
      <c r="W14" s="62">
        <v>5.2718415719267421E-2</v>
      </c>
    </row>
    <row r="15" spans="1:23" x14ac:dyDescent="0.4">
      <c r="A15" s="118" t="s">
        <v>84</v>
      </c>
      <c r="B15" s="118"/>
      <c r="C15" s="58">
        <v>15575866</v>
      </c>
      <c r="D15" s="59"/>
      <c r="E15" s="58">
        <v>60964664695</v>
      </c>
      <c r="F15" s="59"/>
      <c r="G15" s="58">
        <v>94757120335.475998</v>
      </c>
      <c r="H15" s="119"/>
      <c r="I15" s="58">
        <v>21775866</v>
      </c>
      <c r="J15" s="58">
        <v>19547780195</v>
      </c>
      <c r="K15" s="186"/>
      <c r="L15" s="58">
        <v>0</v>
      </c>
      <c r="M15" s="58">
        <v>0</v>
      </c>
      <c r="N15" s="186"/>
      <c r="O15" s="58">
        <v>37351732</v>
      </c>
      <c r="P15" s="118"/>
      <c r="Q15" s="59">
        <v>3100</v>
      </c>
      <c r="R15" s="118"/>
      <c r="S15" s="58">
        <v>80512444890</v>
      </c>
      <c r="T15" s="59"/>
      <c r="U15" s="58">
        <v>115101416503.25999</v>
      </c>
      <c r="V15" s="119"/>
      <c r="W15" s="62">
        <v>5.1698398802972466E-2</v>
      </c>
    </row>
    <row r="16" spans="1:23" x14ac:dyDescent="0.4">
      <c r="A16" s="118" t="s">
        <v>85</v>
      </c>
      <c r="B16" s="118"/>
      <c r="C16" s="58">
        <v>40619240</v>
      </c>
      <c r="D16" s="59"/>
      <c r="E16" s="58">
        <v>88242697067</v>
      </c>
      <c r="F16" s="59"/>
      <c r="G16" s="58">
        <v>100338225472.17</v>
      </c>
      <c r="H16" s="119"/>
      <c r="I16" s="58">
        <v>0</v>
      </c>
      <c r="J16" s="58">
        <v>0</v>
      </c>
      <c r="K16" s="186"/>
      <c r="L16" s="58">
        <v>0</v>
      </c>
      <c r="M16" s="58">
        <v>0</v>
      </c>
      <c r="N16" s="186"/>
      <c r="O16" s="58">
        <v>40619240</v>
      </c>
      <c r="P16" s="118"/>
      <c r="Q16" s="59">
        <v>2369</v>
      </c>
      <c r="R16" s="118"/>
      <c r="S16" s="58">
        <v>88242697067</v>
      </c>
      <c r="T16" s="59"/>
      <c r="U16" s="58">
        <v>95654429031.617996</v>
      </c>
      <c r="V16" s="119"/>
      <c r="W16" s="62">
        <v>4.2963683415721939E-2</v>
      </c>
    </row>
    <row r="17" spans="1:23" x14ac:dyDescent="0.4">
      <c r="A17" s="118" t="s">
        <v>86</v>
      </c>
      <c r="B17" s="118"/>
      <c r="C17" s="58">
        <v>12577358</v>
      </c>
      <c r="D17" s="59"/>
      <c r="E17" s="58">
        <v>69695119837</v>
      </c>
      <c r="F17" s="59"/>
      <c r="G17" s="58">
        <v>78015741772.175995</v>
      </c>
      <c r="H17" s="119"/>
      <c r="I17" s="58">
        <v>0</v>
      </c>
      <c r="J17" s="58">
        <v>0</v>
      </c>
      <c r="K17" s="186"/>
      <c r="L17" s="58">
        <v>0</v>
      </c>
      <c r="M17" s="58">
        <v>0</v>
      </c>
      <c r="N17" s="186"/>
      <c r="O17" s="58">
        <v>12577358</v>
      </c>
      <c r="P17" s="118"/>
      <c r="Q17" s="59">
        <v>5970</v>
      </c>
      <c r="R17" s="118"/>
      <c r="S17" s="58">
        <v>69695119837</v>
      </c>
      <c r="T17" s="59"/>
      <c r="U17" s="58">
        <v>74640060637.802994</v>
      </c>
      <c r="V17" s="119"/>
      <c r="W17" s="62">
        <v>3.3524970749789995E-2</v>
      </c>
    </row>
    <row r="18" spans="1:23" x14ac:dyDescent="0.4">
      <c r="A18" s="118" t="s">
        <v>87</v>
      </c>
      <c r="B18" s="118"/>
      <c r="C18" s="58">
        <v>5810000</v>
      </c>
      <c r="D18" s="59"/>
      <c r="E18" s="58">
        <v>49511822675</v>
      </c>
      <c r="F18" s="59"/>
      <c r="G18" s="58">
        <v>49610947995</v>
      </c>
      <c r="H18" s="119"/>
      <c r="I18" s="58">
        <v>3700000</v>
      </c>
      <c r="J18" s="58">
        <v>29590434464</v>
      </c>
      <c r="K18" s="186"/>
      <c r="L18" s="58">
        <v>0</v>
      </c>
      <c r="M18" s="58">
        <v>0</v>
      </c>
      <c r="N18" s="186"/>
      <c r="O18" s="58">
        <v>9510000</v>
      </c>
      <c r="P18" s="118"/>
      <c r="Q18" s="59">
        <v>7800</v>
      </c>
      <c r="R18" s="118"/>
      <c r="S18" s="58">
        <v>79102257139</v>
      </c>
      <c r="T18" s="59"/>
      <c r="U18" s="58">
        <v>73736640900</v>
      </c>
      <c r="V18" s="119"/>
      <c r="W18" s="62">
        <v>3.3119195084204738E-2</v>
      </c>
    </row>
    <row r="19" spans="1:23" x14ac:dyDescent="0.4">
      <c r="A19" s="118" t="s">
        <v>88</v>
      </c>
      <c r="B19" s="118"/>
      <c r="C19" s="58">
        <v>2260000</v>
      </c>
      <c r="D19" s="59"/>
      <c r="E19" s="58">
        <v>49382973050</v>
      </c>
      <c r="F19" s="59"/>
      <c r="G19" s="58">
        <v>54029599650</v>
      </c>
      <c r="H19" s="119"/>
      <c r="I19" s="58">
        <v>850000</v>
      </c>
      <c r="J19" s="58">
        <v>19859212685</v>
      </c>
      <c r="K19" s="186"/>
      <c r="L19" s="58">
        <v>0</v>
      </c>
      <c r="M19" s="58">
        <v>0</v>
      </c>
      <c r="N19" s="186"/>
      <c r="O19" s="58">
        <v>3110000</v>
      </c>
      <c r="P19" s="118"/>
      <c r="Q19" s="59">
        <v>22110</v>
      </c>
      <c r="R19" s="118"/>
      <c r="S19" s="58">
        <v>69242185735</v>
      </c>
      <c r="T19" s="59"/>
      <c r="U19" s="58">
        <v>68352965505</v>
      </c>
      <c r="V19" s="119"/>
      <c r="W19" s="62">
        <v>3.070108932971494E-2</v>
      </c>
    </row>
    <row r="20" spans="1:23" ht="31.5" x14ac:dyDescent="0.4">
      <c r="A20" s="118" t="s">
        <v>89</v>
      </c>
      <c r="B20" s="118"/>
      <c r="C20" s="58">
        <v>5576479</v>
      </c>
      <c r="D20" s="59"/>
      <c r="E20" s="58">
        <v>56999939030</v>
      </c>
      <c r="F20" s="59"/>
      <c r="G20" s="58">
        <v>56597082278.989502</v>
      </c>
      <c r="H20" s="119"/>
      <c r="I20" s="58">
        <v>4461183</v>
      </c>
      <c r="J20" s="58">
        <v>0</v>
      </c>
      <c r="K20" s="186"/>
      <c r="L20" s="58">
        <v>0</v>
      </c>
      <c r="M20" s="58">
        <v>0</v>
      </c>
      <c r="N20" s="186"/>
      <c r="O20" s="58">
        <v>10037662</v>
      </c>
      <c r="P20" s="118"/>
      <c r="Q20" s="59">
        <v>5430</v>
      </c>
      <c r="R20" s="118"/>
      <c r="S20" s="58">
        <v>56999939030</v>
      </c>
      <c r="T20" s="59"/>
      <c r="U20" s="58">
        <v>54180202857.273003</v>
      </c>
      <c r="V20" s="119"/>
      <c r="W20" s="62">
        <v>2.4335319404708761E-2</v>
      </c>
    </row>
    <row r="21" spans="1:23" x14ac:dyDescent="0.4">
      <c r="A21" s="118" t="s">
        <v>90</v>
      </c>
      <c r="B21" s="118"/>
      <c r="C21" s="58">
        <v>4675884</v>
      </c>
      <c r="D21" s="59"/>
      <c r="E21" s="58">
        <v>41889046953</v>
      </c>
      <c r="F21" s="59"/>
      <c r="G21" s="58">
        <v>52151261140.043999</v>
      </c>
      <c r="H21" s="119"/>
      <c r="I21" s="58">
        <v>0</v>
      </c>
      <c r="J21" s="58">
        <v>0</v>
      </c>
      <c r="K21" s="186"/>
      <c r="L21" s="58">
        <v>0</v>
      </c>
      <c r="M21" s="58">
        <v>0</v>
      </c>
      <c r="N21" s="186"/>
      <c r="O21" s="58">
        <v>4675884</v>
      </c>
      <c r="P21" s="118"/>
      <c r="Q21" s="59">
        <v>11420</v>
      </c>
      <c r="R21" s="118"/>
      <c r="S21" s="58">
        <v>41889046953</v>
      </c>
      <c r="T21" s="59"/>
      <c r="U21" s="58">
        <v>53080873638.084</v>
      </c>
      <c r="V21" s="119"/>
      <c r="W21" s="62">
        <v>2.3841549978441241E-2</v>
      </c>
    </row>
    <row r="22" spans="1:23" x14ac:dyDescent="0.4">
      <c r="A22" s="118" t="s">
        <v>91</v>
      </c>
      <c r="B22" s="118"/>
      <c r="C22" s="58">
        <v>2109652</v>
      </c>
      <c r="D22" s="59"/>
      <c r="E22" s="58">
        <v>42467589291</v>
      </c>
      <c r="F22" s="59"/>
      <c r="G22" s="58">
        <v>47583189256.914001</v>
      </c>
      <c r="H22" s="119"/>
      <c r="I22" s="58">
        <v>0</v>
      </c>
      <c r="J22" s="58">
        <v>0</v>
      </c>
      <c r="K22" s="186"/>
      <c r="L22" s="58">
        <v>0</v>
      </c>
      <c r="M22" s="58">
        <v>0</v>
      </c>
      <c r="N22" s="186"/>
      <c r="O22" s="58">
        <v>2109652</v>
      </c>
      <c r="P22" s="118"/>
      <c r="Q22" s="59">
        <v>20450</v>
      </c>
      <c r="R22" s="118"/>
      <c r="S22" s="58">
        <v>42467589291</v>
      </c>
      <c r="T22" s="59"/>
      <c r="U22" s="58">
        <v>42885686218.769997</v>
      </c>
      <c r="V22" s="119"/>
      <c r="W22" s="62">
        <v>1.9262328617948125E-2</v>
      </c>
    </row>
    <row r="23" spans="1:23" x14ac:dyDescent="0.4">
      <c r="A23" s="118" t="s">
        <v>92</v>
      </c>
      <c r="B23" s="118"/>
      <c r="C23" s="58">
        <v>0</v>
      </c>
      <c r="D23" s="59"/>
      <c r="E23" s="58">
        <v>0</v>
      </c>
      <c r="F23" s="59"/>
      <c r="G23" s="58">
        <v>0</v>
      </c>
      <c r="H23" s="119"/>
      <c r="I23" s="58">
        <v>10440282</v>
      </c>
      <c r="J23" s="58">
        <v>43719045745</v>
      </c>
      <c r="K23" s="186"/>
      <c r="L23" s="58">
        <v>0</v>
      </c>
      <c r="M23" s="58">
        <v>0</v>
      </c>
      <c r="N23" s="186"/>
      <c r="O23" s="58">
        <v>10440282</v>
      </c>
      <c r="P23" s="118"/>
      <c r="Q23" s="59">
        <v>4028</v>
      </c>
      <c r="R23" s="118"/>
      <c r="S23" s="58">
        <v>43719045745</v>
      </c>
      <c r="T23" s="59"/>
      <c r="U23" s="58">
        <v>41803237833.4188</v>
      </c>
      <c r="V23" s="119"/>
      <c r="W23" s="62">
        <v>1.8776141305840332E-2</v>
      </c>
    </row>
    <row r="24" spans="1:23" x14ac:dyDescent="0.4">
      <c r="A24" s="118" t="s">
        <v>93</v>
      </c>
      <c r="B24" s="118"/>
      <c r="C24" s="58">
        <v>220000</v>
      </c>
      <c r="D24" s="59"/>
      <c r="E24" s="58">
        <v>17615980800</v>
      </c>
      <c r="F24" s="59"/>
      <c r="G24" s="58">
        <v>42819697800</v>
      </c>
      <c r="H24" s="119"/>
      <c r="I24" s="58">
        <v>0</v>
      </c>
      <c r="J24" s="58">
        <v>0</v>
      </c>
      <c r="K24" s="186"/>
      <c r="L24" s="58">
        <v>0</v>
      </c>
      <c r="M24" s="58">
        <v>0</v>
      </c>
      <c r="N24" s="186"/>
      <c r="O24" s="58">
        <v>220000</v>
      </c>
      <c r="P24" s="118"/>
      <c r="Q24" s="59">
        <v>180650</v>
      </c>
      <c r="R24" s="118"/>
      <c r="S24" s="58">
        <v>17615980800</v>
      </c>
      <c r="T24" s="59"/>
      <c r="U24" s="58">
        <v>39506529150</v>
      </c>
      <c r="V24" s="119"/>
      <c r="W24" s="62">
        <v>1.7744562676690515E-2</v>
      </c>
    </row>
    <row r="25" spans="1:23" x14ac:dyDescent="0.4">
      <c r="A25" s="118" t="s">
        <v>94</v>
      </c>
      <c r="B25" s="118"/>
      <c r="C25" s="58">
        <v>268092</v>
      </c>
      <c r="D25" s="59"/>
      <c r="E25" s="58">
        <v>49234660092</v>
      </c>
      <c r="F25" s="59"/>
      <c r="G25" s="58">
        <v>40225034931.444</v>
      </c>
      <c r="H25" s="119"/>
      <c r="I25" s="58">
        <v>0</v>
      </c>
      <c r="J25" s="58">
        <v>0</v>
      </c>
      <c r="K25" s="186"/>
      <c r="L25" s="58">
        <v>0</v>
      </c>
      <c r="M25" s="58">
        <v>0</v>
      </c>
      <c r="N25" s="186"/>
      <c r="O25" s="58">
        <v>268092</v>
      </c>
      <c r="P25" s="118"/>
      <c r="Q25" s="59">
        <v>147580</v>
      </c>
      <c r="R25" s="118"/>
      <c r="S25" s="58">
        <v>49234660092</v>
      </c>
      <c r="T25" s="59"/>
      <c r="U25" s="58">
        <v>39329605506.708</v>
      </c>
      <c r="V25" s="119"/>
      <c r="W25" s="62">
        <v>1.7665096503758353E-2</v>
      </c>
    </row>
    <row r="26" spans="1:23" x14ac:dyDescent="0.4">
      <c r="A26" s="118" t="s">
        <v>95</v>
      </c>
      <c r="B26" s="118"/>
      <c r="C26" s="58">
        <v>17982368</v>
      </c>
      <c r="D26" s="59"/>
      <c r="E26" s="58">
        <v>34468702232</v>
      </c>
      <c r="F26" s="59"/>
      <c r="G26" s="58">
        <v>40559221133.697601</v>
      </c>
      <c r="H26" s="119"/>
      <c r="I26" s="58">
        <v>0</v>
      </c>
      <c r="J26" s="58">
        <v>0</v>
      </c>
      <c r="K26" s="186"/>
      <c r="L26" s="58">
        <v>0</v>
      </c>
      <c r="M26" s="58">
        <v>0</v>
      </c>
      <c r="N26" s="186"/>
      <c r="O26" s="58">
        <v>17982368</v>
      </c>
      <c r="P26" s="118"/>
      <c r="Q26" s="59">
        <v>2101</v>
      </c>
      <c r="R26" s="118"/>
      <c r="S26" s="58">
        <v>34468702232</v>
      </c>
      <c r="T26" s="59"/>
      <c r="U26" s="58">
        <v>37556158484.750397</v>
      </c>
      <c r="V26" s="119"/>
      <c r="W26" s="62">
        <v>1.6868543566510085E-2</v>
      </c>
    </row>
    <row r="27" spans="1:23" x14ac:dyDescent="0.4">
      <c r="A27" s="118" t="s">
        <v>96</v>
      </c>
      <c r="B27" s="118"/>
      <c r="C27" s="58">
        <v>4618131</v>
      </c>
      <c r="D27" s="59"/>
      <c r="E27" s="58">
        <v>28743029635</v>
      </c>
      <c r="F27" s="59"/>
      <c r="G27" s="58">
        <v>34705337591.358002</v>
      </c>
      <c r="H27" s="119"/>
      <c r="I27" s="58">
        <v>0</v>
      </c>
      <c r="J27" s="58">
        <v>0</v>
      </c>
      <c r="K27" s="186"/>
      <c r="L27" s="58">
        <v>0</v>
      </c>
      <c r="M27" s="58">
        <v>0</v>
      </c>
      <c r="N27" s="186"/>
      <c r="O27" s="58">
        <v>4618131</v>
      </c>
      <c r="P27" s="118"/>
      <c r="Q27" s="59">
        <v>7650</v>
      </c>
      <c r="R27" s="118"/>
      <c r="S27" s="58">
        <v>28743029635</v>
      </c>
      <c r="T27" s="59"/>
      <c r="U27" s="58">
        <v>35118496372.207497</v>
      </c>
      <c r="V27" s="119"/>
      <c r="W27" s="62">
        <v>1.5773654972870841E-2</v>
      </c>
    </row>
    <row r="28" spans="1:23" x14ac:dyDescent="0.4">
      <c r="A28" s="118" t="s">
        <v>97</v>
      </c>
      <c r="B28" s="118"/>
      <c r="C28" s="58">
        <v>3016724</v>
      </c>
      <c r="D28" s="59"/>
      <c r="E28" s="58">
        <v>25224257243</v>
      </c>
      <c r="F28" s="59"/>
      <c r="G28" s="58">
        <v>33766200782.172001</v>
      </c>
      <c r="H28" s="119"/>
      <c r="I28" s="58">
        <v>0</v>
      </c>
      <c r="J28" s="58">
        <v>0</v>
      </c>
      <c r="K28" s="186"/>
      <c r="L28" s="58">
        <v>0</v>
      </c>
      <c r="M28" s="58">
        <v>0</v>
      </c>
      <c r="N28" s="186"/>
      <c r="O28" s="58">
        <v>3016724</v>
      </c>
      <c r="P28" s="118"/>
      <c r="Q28" s="59">
        <v>11260</v>
      </c>
      <c r="R28" s="118"/>
      <c r="S28" s="58">
        <v>25224257243</v>
      </c>
      <c r="T28" s="59"/>
      <c r="U28" s="58">
        <v>33766200782.172001</v>
      </c>
      <c r="V28" s="119"/>
      <c r="W28" s="62">
        <v>1.5166264387793412E-2</v>
      </c>
    </row>
    <row r="29" spans="1:23" x14ac:dyDescent="0.4">
      <c r="A29" s="118" t="s">
        <v>98</v>
      </c>
      <c r="B29" s="118"/>
      <c r="C29" s="58">
        <v>2800000</v>
      </c>
      <c r="D29" s="59"/>
      <c r="E29" s="58">
        <v>37232726390</v>
      </c>
      <c r="F29" s="59"/>
      <c r="G29" s="58">
        <v>38298758400</v>
      </c>
      <c r="H29" s="119"/>
      <c r="I29" s="58">
        <v>0</v>
      </c>
      <c r="J29" s="58">
        <v>0</v>
      </c>
      <c r="K29" s="186"/>
      <c r="L29" s="58">
        <v>0</v>
      </c>
      <c r="M29" s="58">
        <v>0</v>
      </c>
      <c r="N29" s="186"/>
      <c r="O29" s="58">
        <v>2800000</v>
      </c>
      <c r="P29" s="118"/>
      <c r="Q29" s="59">
        <v>12120</v>
      </c>
      <c r="R29" s="118"/>
      <c r="S29" s="58">
        <v>37232726390</v>
      </c>
      <c r="T29" s="59"/>
      <c r="U29" s="58">
        <v>33734080800</v>
      </c>
      <c r="V29" s="119"/>
      <c r="W29" s="62">
        <v>1.5151837531041172E-2</v>
      </c>
    </row>
    <row r="30" spans="1:23" x14ac:dyDescent="0.4">
      <c r="A30" s="118" t="s">
        <v>99</v>
      </c>
      <c r="B30" s="118"/>
      <c r="C30" s="58">
        <v>0</v>
      </c>
      <c r="D30" s="59"/>
      <c r="E30" s="58">
        <v>0</v>
      </c>
      <c r="F30" s="59"/>
      <c r="G30" s="58">
        <v>0</v>
      </c>
      <c r="H30" s="119"/>
      <c r="I30" s="58">
        <v>2000000</v>
      </c>
      <c r="J30" s="58">
        <v>17015436000</v>
      </c>
      <c r="K30" s="186"/>
      <c r="L30" s="58">
        <v>0</v>
      </c>
      <c r="M30" s="58">
        <v>0</v>
      </c>
      <c r="N30" s="186"/>
      <c r="O30" s="58">
        <v>2000000</v>
      </c>
      <c r="P30" s="118"/>
      <c r="Q30" s="59">
        <v>13260</v>
      </c>
      <c r="R30" s="118"/>
      <c r="S30" s="58">
        <v>17015436000</v>
      </c>
      <c r="T30" s="59"/>
      <c r="U30" s="58">
        <v>26362206000</v>
      </c>
      <c r="V30" s="119"/>
      <c r="W30" s="62">
        <v>1.1840721691513787E-2</v>
      </c>
    </row>
    <row r="31" spans="1:23" x14ac:dyDescent="0.4">
      <c r="A31" s="118" t="s">
        <v>100</v>
      </c>
      <c r="B31" s="118"/>
      <c r="C31" s="58">
        <v>450000</v>
      </c>
      <c r="D31" s="59"/>
      <c r="E31" s="58">
        <v>22143410488</v>
      </c>
      <c r="F31" s="59"/>
      <c r="G31" s="58">
        <v>26557536825</v>
      </c>
      <c r="H31" s="119"/>
      <c r="I31" s="58">
        <v>0</v>
      </c>
      <c r="J31" s="58">
        <v>0</v>
      </c>
      <c r="K31" s="186"/>
      <c r="L31" s="58">
        <v>0</v>
      </c>
      <c r="M31" s="58">
        <v>0</v>
      </c>
      <c r="N31" s="186"/>
      <c r="O31" s="58">
        <v>450000</v>
      </c>
      <c r="P31" s="118"/>
      <c r="Q31" s="59">
        <v>57560</v>
      </c>
      <c r="R31" s="118"/>
      <c r="S31" s="58">
        <v>22143410488</v>
      </c>
      <c r="T31" s="59"/>
      <c r="U31" s="58">
        <v>25747883100</v>
      </c>
      <c r="V31" s="119"/>
      <c r="W31" s="62">
        <v>1.1564795371553171E-2</v>
      </c>
    </row>
    <row r="32" spans="1:23" x14ac:dyDescent="0.4">
      <c r="A32" s="118" t="s">
        <v>101</v>
      </c>
      <c r="B32" s="118"/>
      <c r="C32" s="58">
        <v>22800000</v>
      </c>
      <c r="D32" s="59"/>
      <c r="E32" s="58">
        <v>29828645362</v>
      </c>
      <c r="F32" s="59"/>
      <c r="G32" s="58">
        <v>28353089340</v>
      </c>
      <c r="H32" s="119"/>
      <c r="I32" s="58">
        <v>0</v>
      </c>
      <c r="J32" s="58">
        <v>0</v>
      </c>
      <c r="K32" s="186"/>
      <c r="L32" s="58">
        <v>0</v>
      </c>
      <c r="M32" s="58">
        <v>0</v>
      </c>
      <c r="N32" s="186"/>
      <c r="O32" s="58">
        <v>22800000</v>
      </c>
      <c r="P32" s="118"/>
      <c r="Q32" s="59">
        <v>1133</v>
      </c>
      <c r="R32" s="118"/>
      <c r="S32" s="58">
        <v>29828645362</v>
      </c>
      <c r="T32" s="59"/>
      <c r="U32" s="58">
        <v>25678697220</v>
      </c>
      <c r="V32" s="119"/>
      <c r="W32" s="62">
        <v>1.1533720174353723E-2</v>
      </c>
    </row>
    <row r="33" spans="1:23" x14ac:dyDescent="0.4">
      <c r="A33" s="118" t="s">
        <v>102</v>
      </c>
      <c r="B33" s="118"/>
      <c r="C33" s="58">
        <v>2446789</v>
      </c>
      <c r="D33" s="59"/>
      <c r="E33" s="58">
        <v>26748125253</v>
      </c>
      <c r="F33" s="59"/>
      <c r="G33" s="58">
        <v>25222231378.516499</v>
      </c>
      <c r="H33" s="119"/>
      <c r="I33" s="58">
        <v>0</v>
      </c>
      <c r="J33" s="58">
        <v>0</v>
      </c>
      <c r="K33" s="186"/>
      <c r="L33" s="58">
        <v>0</v>
      </c>
      <c r="M33" s="58">
        <v>0</v>
      </c>
      <c r="N33" s="186"/>
      <c r="O33" s="58">
        <v>2446789</v>
      </c>
      <c r="P33" s="118"/>
      <c r="Q33" s="59">
        <v>9520</v>
      </c>
      <c r="R33" s="118"/>
      <c r="S33" s="58">
        <v>26748125253</v>
      </c>
      <c r="T33" s="59"/>
      <c r="U33" s="58">
        <v>23154835363.883999</v>
      </c>
      <c r="V33" s="119"/>
      <c r="W33" s="62">
        <v>1.040011451835904E-2</v>
      </c>
    </row>
    <row r="34" spans="1:23" ht="31.5" x14ac:dyDescent="0.4">
      <c r="A34" s="118" t="s">
        <v>103</v>
      </c>
      <c r="B34" s="118"/>
      <c r="C34" s="58">
        <v>52551677</v>
      </c>
      <c r="D34" s="59"/>
      <c r="E34" s="58">
        <v>22862732845</v>
      </c>
      <c r="F34" s="59"/>
      <c r="G34" s="58">
        <v>22410528649.8736</v>
      </c>
      <c r="H34" s="119"/>
      <c r="I34" s="58">
        <v>0</v>
      </c>
      <c r="J34" s="58">
        <v>0</v>
      </c>
      <c r="K34" s="186"/>
      <c r="L34" s="58">
        <v>0</v>
      </c>
      <c r="M34" s="58">
        <v>0</v>
      </c>
      <c r="N34" s="186"/>
      <c r="O34" s="58">
        <v>52551677</v>
      </c>
      <c r="P34" s="118"/>
      <c r="Q34" s="59">
        <v>429</v>
      </c>
      <c r="R34" s="118"/>
      <c r="S34" s="58">
        <v>22862732845</v>
      </c>
      <c r="T34" s="59"/>
      <c r="U34" s="58">
        <v>22410528649.87365</v>
      </c>
      <c r="V34" s="119"/>
      <c r="W34" s="62">
        <v>1.00658052934891E-2</v>
      </c>
    </row>
    <row r="35" spans="1:23" x14ac:dyDescent="0.4">
      <c r="A35" s="118" t="s">
        <v>104</v>
      </c>
      <c r="B35" s="118"/>
      <c r="C35" s="58">
        <v>518193</v>
      </c>
      <c r="D35" s="59"/>
      <c r="E35" s="58">
        <v>20475631377</v>
      </c>
      <c r="F35" s="59"/>
      <c r="G35" s="58">
        <v>24622246128.869999</v>
      </c>
      <c r="H35" s="119"/>
      <c r="I35" s="58">
        <v>0</v>
      </c>
      <c r="J35" s="58">
        <v>0</v>
      </c>
      <c r="K35" s="186"/>
      <c r="L35" s="58">
        <v>0</v>
      </c>
      <c r="M35" s="58">
        <v>0</v>
      </c>
      <c r="N35" s="186"/>
      <c r="O35" s="58">
        <v>518193</v>
      </c>
      <c r="P35" s="118"/>
      <c r="Q35" s="59">
        <v>42880</v>
      </c>
      <c r="R35" s="118"/>
      <c r="S35" s="58">
        <v>20475631377</v>
      </c>
      <c r="T35" s="59"/>
      <c r="U35" s="58">
        <v>22087906150.751999</v>
      </c>
      <c r="V35" s="119"/>
      <c r="W35" s="62">
        <v>9.9208977230255315E-3</v>
      </c>
    </row>
    <row r="36" spans="1:23" x14ac:dyDescent="0.4">
      <c r="A36" s="118" t="s">
        <v>105</v>
      </c>
      <c r="B36" s="118"/>
      <c r="C36" s="58">
        <v>846526</v>
      </c>
      <c r="D36" s="59"/>
      <c r="E36" s="58">
        <v>15674950947</v>
      </c>
      <c r="F36" s="59"/>
      <c r="G36" s="58">
        <v>22846430973.645</v>
      </c>
      <c r="H36" s="119"/>
      <c r="I36" s="58">
        <v>846526</v>
      </c>
      <c r="J36" s="58">
        <v>0</v>
      </c>
      <c r="K36" s="186"/>
      <c r="L36" s="58">
        <v>0</v>
      </c>
      <c r="M36" s="58">
        <v>0</v>
      </c>
      <c r="N36" s="186"/>
      <c r="O36" s="58">
        <v>1693052</v>
      </c>
      <c r="P36" s="118"/>
      <c r="Q36" s="59">
        <v>12570</v>
      </c>
      <c r="R36" s="118"/>
      <c r="S36" s="58">
        <v>15674950947</v>
      </c>
      <c r="T36" s="59"/>
      <c r="U36" s="58">
        <v>21155037741.341999</v>
      </c>
      <c r="V36" s="119"/>
      <c r="W36" s="62">
        <v>9.5018950336971438E-3</v>
      </c>
    </row>
    <row r="37" spans="1:23" x14ac:dyDescent="0.4">
      <c r="A37" s="118" t="s">
        <v>106</v>
      </c>
      <c r="B37" s="118"/>
      <c r="C37" s="58">
        <v>2249292</v>
      </c>
      <c r="D37" s="59"/>
      <c r="E37" s="58">
        <v>32848202373</v>
      </c>
      <c r="F37" s="59"/>
      <c r="G37" s="58">
        <v>20704514678.675999</v>
      </c>
      <c r="H37" s="119"/>
      <c r="I37" s="58">
        <v>0</v>
      </c>
      <c r="J37" s="58">
        <v>0</v>
      </c>
      <c r="K37" s="186"/>
      <c r="L37" s="58">
        <v>0</v>
      </c>
      <c r="M37" s="58">
        <v>0</v>
      </c>
      <c r="N37" s="186"/>
      <c r="O37" s="58">
        <v>2249292</v>
      </c>
      <c r="P37" s="118"/>
      <c r="Q37" s="59">
        <v>8090</v>
      </c>
      <c r="R37" s="118"/>
      <c r="S37" s="58">
        <v>32848202373</v>
      </c>
      <c r="T37" s="59"/>
      <c r="U37" s="58">
        <v>18088501484.933998</v>
      </c>
      <c r="V37" s="119"/>
      <c r="W37" s="62">
        <v>8.1245443533685055E-3</v>
      </c>
    </row>
    <row r="38" spans="1:23" x14ac:dyDescent="0.4">
      <c r="A38" s="118" t="s">
        <v>107</v>
      </c>
      <c r="B38" s="118"/>
      <c r="C38" s="58">
        <v>1000000</v>
      </c>
      <c r="D38" s="59"/>
      <c r="E38" s="58">
        <v>7440898670</v>
      </c>
      <c r="F38" s="59"/>
      <c r="G38" s="58">
        <v>7415613000</v>
      </c>
      <c r="H38" s="119"/>
      <c r="I38" s="58">
        <v>1453403</v>
      </c>
      <c r="J38" s="58">
        <v>10708029391</v>
      </c>
      <c r="K38" s="186"/>
      <c r="L38" s="58">
        <v>0</v>
      </c>
      <c r="M38" s="58">
        <v>0</v>
      </c>
      <c r="N38" s="186"/>
      <c r="O38" s="58">
        <v>2453403</v>
      </c>
      <c r="P38" s="118"/>
      <c r="Q38" s="59">
        <v>7290</v>
      </c>
      <c r="R38" s="118"/>
      <c r="S38" s="58">
        <v>18148928061</v>
      </c>
      <c r="T38" s="59"/>
      <c r="U38" s="58">
        <v>17778890288.1735</v>
      </c>
      <c r="V38" s="119"/>
      <c r="W38" s="62">
        <v>7.9854808769121884E-3</v>
      </c>
    </row>
    <row r="39" spans="1:23" x14ac:dyDescent="0.4">
      <c r="A39" s="118" t="s">
        <v>108</v>
      </c>
      <c r="B39" s="118"/>
      <c r="C39" s="58">
        <v>2800000</v>
      </c>
      <c r="D39" s="59"/>
      <c r="E39" s="58">
        <v>23809847708</v>
      </c>
      <c r="F39" s="59"/>
      <c r="G39" s="58">
        <v>16449539400</v>
      </c>
      <c r="H39" s="119"/>
      <c r="I39" s="58">
        <v>1197339</v>
      </c>
      <c r="J39" s="58">
        <v>0</v>
      </c>
      <c r="K39" s="186"/>
      <c r="L39" s="58">
        <v>0</v>
      </c>
      <c r="M39" s="58">
        <v>0</v>
      </c>
      <c r="N39" s="186"/>
      <c r="O39" s="58">
        <v>3997339</v>
      </c>
      <c r="P39" s="118"/>
      <c r="Q39" s="59">
        <v>4042</v>
      </c>
      <c r="R39" s="118"/>
      <c r="S39" s="58">
        <v>23809847708</v>
      </c>
      <c r="T39" s="59"/>
      <c r="U39" s="58">
        <v>16061108634.783899</v>
      </c>
      <c r="V39" s="119"/>
      <c r="W39" s="62">
        <v>7.2139303289582481E-3</v>
      </c>
    </row>
    <row r="40" spans="1:23" x14ac:dyDescent="0.4">
      <c r="A40" s="118" t="s">
        <v>109</v>
      </c>
      <c r="B40" s="118"/>
      <c r="C40" s="58">
        <v>3503030</v>
      </c>
      <c r="D40" s="59"/>
      <c r="E40" s="58">
        <v>23822960230</v>
      </c>
      <c r="F40" s="59"/>
      <c r="G40" s="58">
        <v>19360959561.540001</v>
      </c>
      <c r="H40" s="119"/>
      <c r="I40" s="58">
        <v>0</v>
      </c>
      <c r="J40" s="58">
        <v>0</v>
      </c>
      <c r="K40" s="186"/>
      <c r="L40" s="58">
        <v>0</v>
      </c>
      <c r="M40" s="58">
        <v>0</v>
      </c>
      <c r="N40" s="186"/>
      <c r="O40" s="58">
        <v>3503030</v>
      </c>
      <c r="P40" s="118"/>
      <c r="Q40" s="59">
        <v>4410</v>
      </c>
      <c r="R40" s="118"/>
      <c r="S40" s="58">
        <v>23822960230</v>
      </c>
      <c r="T40" s="59"/>
      <c r="U40" s="58">
        <v>15356444544.315001</v>
      </c>
      <c r="V40" s="119"/>
      <c r="W40" s="62">
        <v>6.8974267942674894E-3</v>
      </c>
    </row>
    <row r="41" spans="1:23" x14ac:dyDescent="0.4">
      <c r="A41" s="118" t="s">
        <v>110</v>
      </c>
      <c r="B41" s="118"/>
      <c r="C41" s="58">
        <v>484000</v>
      </c>
      <c r="D41" s="59"/>
      <c r="E41" s="58">
        <v>11067572433</v>
      </c>
      <c r="F41" s="59"/>
      <c r="G41" s="58">
        <v>12942133380</v>
      </c>
      <c r="H41" s="119"/>
      <c r="I41" s="58">
        <v>0</v>
      </c>
      <c r="J41" s="58">
        <v>0</v>
      </c>
      <c r="K41" s="186"/>
      <c r="L41" s="58">
        <v>0</v>
      </c>
      <c r="M41" s="58">
        <v>0</v>
      </c>
      <c r="N41" s="186"/>
      <c r="O41" s="58">
        <v>484000</v>
      </c>
      <c r="P41" s="118"/>
      <c r="Q41" s="59">
        <v>28170</v>
      </c>
      <c r="R41" s="118"/>
      <c r="S41" s="58">
        <v>11067572433</v>
      </c>
      <c r="T41" s="59"/>
      <c r="U41" s="58">
        <v>13553156034</v>
      </c>
      <c r="V41" s="119"/>
      <c r="W41" s="62">
        <v>6.0874703975932355E-3</v>
      </c>
    </row>
    <row r="42" spans="1:23" x14ac:dyDescent="0.4">
      <c r="A42" s="118" t="s">
        <v>111</v>
      </c>
      <c r="B42" s="118"/>
      <c r="C42" s="58">
        <v>150000</v>
      </c>
      <c r="D42" s="59"/>
      <c r="E42" s="58">
        <v>11479563930</v>
      </c>
      <c r="F42" s="59"/>
      <c r="G42" s="58">
        <v>13337665875</v>
      </c>
      <c r="H42" s="119"/>
      <c r="I42" s="58">
        <v>0</v>
      </c>
      <c r="J42" s="58">
        <v>0</v>
      </c>
      <c r="K42" s="186"/>
      <c r="L42" s="58">
        <v>0</v>
      </c>
      <c r="M42" s="58">
        <v>0</v>
      </c>
      <c r="N42" s="186"/>
      <c r="O42" s="58">
        <v>150000</v>
      </c>
      <c r="P42" s="118"/>
      <c r="Q42" s="59">
        <v>86300</v>
      </c>
      <c r="R42" s="118"/>
      <c r="S42" s="58">
        <v>11479563930</v>
      </c>
      <c r="T42" s="59"/>
      <c r="U42" s="58">
        <v>12867977250</v>
      </c>
      <c r="V42" s="119"/>
      <c r="W42" s="62">
        <v>5.7797187894662889E-3</v>
      </c>
    </row>
    <row r="43" spans="1:23" x14ac:dyDescent="0.4">
      <c r="A43" s="118" t="s">
        <v>112</v>
      </c>
      <c r="B43" s="118"/>
      <c r="C43" s="58">
        <v>2315000</v>
      </c>
      <c r="D43" s="59"/>
      <c r="E43" s="58">
        <v>11056843750</v>
      </c>
      <c r="F43" s="59"/>
      <c r="G43" s="58">
        <v>11782275840</v>
      </c>
      <c r="H43" s="119"/>
      <c r="I43" s="58">
        <v>0</v>
      </c>
      <c r="J43" s="58">
        <v>0</v>
      </c>
      <c r="K43" s="186"/>
      <c r="L43" s="58">
        <v>0</v>
      </c>
      <c r="M43" s="58">
        <v>0</v>
      </c>
      <c r="N43" s="186"/>
      <c r="O43" s="58">
        <v>2315000</v>
      </c>
      <c r="P43" s="118"/>
      <c r="Q43" s="59">
        <v>4851</v>
      </c>
      <c r="R43" s="118"/>
      <c r="S43" s="58">
        <v>11056843750</v>
      </c>
      <c r="T43" s="59"/>
      <c r="U43" s="58">
        <v>11163246113.25</v>
      </c>
      <c r="V43" s="119"/>
      <c r="W43" s="62">
        <v>5.0140299488163568E-3</v>
      </c>
    </row>
    <row r="44" spans="1:23" ht="31.5" x14ac:dyDescent="0.4">
      <c r="A44" s="118" t="s">
        <v>113</v>
      </c>
      <c r="B44" s="118"/>
      <c r="C44" s="58">
        <v>6600000</v>
      </c>
      <c r="D44" s="59"/>
      <c r="E44" s="58">
        <v>10001672946</v>
      </c>
      <c r="F44" s="59"/>
      <c r="G44" s="58">
        <v>11015465670</v>
      </c>
      <c r="H44" s="119"/>
      <c r="I44" s="58">
        <v>0</v>
      </c>
      <c r="J44" s="58">
        <v>0</v>
      </c>
      <c r="K44" s="186"/>
      <c r="L44" s="58">
        <v>0</v>
      </c>
      <c r="M44" s="58">
        <v>0</v>
      </c>
      <c r="N44" s="186"/>
      <c r="O44" s="58">
        <v>6600000</v>
      </c>
      <c r="P44" s="118"/>
      <c r="Q44" s="59">
        <v>1669</v>
      </c>
      <c r="R44" s="118"/>
      <c r="S44" s="58">
        <v>10001672946</v>
      </c>
      <c r="T44" s="59"/>
      <c r="U44" s="58">
        <v>10949858370</v>
      </c>
      <c r="V44" s="119"/>
      <c r="W44" s="62">
        <v>4.9181857360746971E-3</v>
      </c>
    </row>
    <row r="45" spans="1:23" x14ac:dyDescent="0.4">
      <c r="A45" s="118" t="s">
        <v>114</v>
      </c>
      <c r="B45" s="118"/>
      <c r="C45" s="58">
        <v>1018594</v>
      </c>
      <c r="D45" s="59"/>
      <c r="E45" s="58">
        <v>11194605836</v>
      </c>
      <c r="F45" s="59"/>
      <c r="G45" s="58">
        <v>11239120359.27</v>
      </c>
      <c r="H45" s="119"/>
      <c r="I45" s="58">
        <v>0</v>
      </c>
      <c r="J45" s="58">
        <v>0</v>
      </c>
      <c r="K45" s="186"/>
      <c r="L45" s="58">
        <v>0</v>
      </c>
      <c r="M45" s="58">
        <v>0</v>
      </c>
      <c r="N45" s="186"/>
      <c r="O45" s="58">
        <v>1018594</v>
      </c>
      <c r="P45" s="118"/>
      <c r="Q45" s="59">
        <v>10760</v>
      </c>
      <c r="R45" s="118"/>
      <c r="S45" s="58">
        <v>11194605836</v>
      </c>
      <c r="T45" s="59"/>
      <c r="U45" s="58">
        <v>10894859014.931999</v>
      </c>
      <c r="V45" s="119"/>
      <c r="W45" s="62">
        <v>4.8934824902016867E-3</v>
      </c>
    </row>
    <row r="46" spans="1:23" x14ac:dyDescent="0.4">
      <c r="A46" s="118" t="s">
        <v>115</v>
      </c>
      <c r="B46" s="118"/>
      <c r="C46" s="58">
        <v>5876000</v>
      </c>
      <c r="D46" s="59"/>
      <c r="E46" s="58">
        <v>10990028708</v>
      </c>
      <c r="F46" s="59"/>
      <c r="G46" s="58">
        <v>11518526541.6</v>
      </c>
      <c r="H46" s="119"/>
      <c r="I46" s="58">
        <v>0</v>
      </c>
      <c r="J46" s="58">
        <v>0</v>
      </c>
      <c r="K46" s="186"/>
      <c r="L46" s="58">
        <v>0</v>
      </c>
      <c r="M46" s="58">
        <v>0</v>
      </c>
      <c r="N46" s="186"/>
      <c r="O46" s="58">
        <v>5876000</v>
      </c>
      <c r="P46" s="118"/>
      <c r="Q46" s="59">
        <v>1817</v>
      </c>
      <c r="R46" s="118"/>
      <c r="S46" s="58">
        <v>10990028708</v>
      </c>
      <c r="T46" s="59"/>
      <c r="U46" s="58">
        <v>10613165682.6</v>
      </c>
      <c r="V46" s="119"/>
      <c r="W46" s="62">
        <v>4.7669584674966715E-3</v>
      </c>
    </row>
    <row r="47" spans="1:23" x14ac:dyDescent="0.4">
      <c r="A47" s="118" t="s">
        <v>116</v>
      </c>
      <c r="B47" s="118"/>
      <c r="C47" s="58">
        <v>1209000</v>
      </c>
      <c r="D47" s="59"/>
      <c r="E47" s="58">
        <v>10452601556</v>
      </c>
      <c r="F47" s="59"/>
      <c r="G47" s="58">
        <v>10335535470</v>
      </c>
      <c r="H47" s="119"/>
      <c r="I47" s="58">
        <v>0</v>
      </c>
      <c r="J47" s="58">
        <v>0</v>
      </c>
      <c r="K47" s="186"/>
      <c r="L47" s="58">
        <v>0</v>
      </c>
      <c r="M47" s="58">
        <v>0</v>
      </c>
      <c r="N47" s="186"/>
      <c r="O47" s="58">
        <v>1209000</v>
      </c>
      <c r="P47" s="118"/>
      <c r="Q47" s="59">
        <v>8620</v>
      </c>
      <c r="R47" s="118"/>
      <c r="S47" s="58">
        <v>10452601556</v>
      </c>
      <c r="T47" s="59"/>
      <c r="U47" s="58">
        <v>10359571599</v>
      </c>
      <c r="V47" s="119"/>
      <c r="W47" s="62">
        <v>4.6530553682445795E-3</v>
      </c>
    </row>
    <row r="48" spans="1:23" x14ac:dyDescent="0.4">
      <c r="A48" s="118" t="s">
        <v>117</v>
      </c>
      <c r="B48" s="118"/>
      <c r="C48" s="58">
        <v>2533000</v>
      </c>
      <c r="D48" s="59"/>
      <c r="E48" s="58">
        <v>11194317365</v>
      </c>
      <c r="F48" s="59"/>
      <c r="G48" s="58">
        <v>10925292412.35</v>
      </c>
      <c r="H48" s="119"/>
      <c r="I48" s="58">
        <v>1059255</v>
      </c>
      <c r="J48" s="58">
        <v>0</v>
      </c>
      <c r="K48" s="186"/>
      <c r="L48" s="58">
        <v>0</v>
      </c>
      <c r="M48" s="58">
        <v>0</v>
      </c>
      <c r="N48" s="186"/>
      <c r="O48" s="58">
        <v>3592255</v>
      </c>
      <c r="P48" s="118"/>
      <c r="Q48" s="59">
        <v>2866</v>
      </c>
      <c r="R48" s="118"/>
      <c r="S48" s="58">
        <v>11194317365</v>
      </c>
      <c r="T48" s="59"/>
      <c r="U48" s="58">
        <v>10234145183.161499</v>
      </c>
      <c r="V48" s="119"/>
      <c r="W48" s="62">
        <v>4.5967194423851216E-3</v>
      </c>
    </row>
    <row r="49" spans="1:23" x14ac:dyDescent="0.4">
      <c r="A49" s="118" t="s">
        <v>118</v>
      </c>
      <c r="B49" s="118"/>
      <c r="C49" s="58">
        <v>1866538</v>
      </c>
      <c r="D49" s="59"/>
      <c r="E49" s="58">
        <v>6212467405</v>
      </c>
      <c r="F49" s="59"/>
      <c r="G49" s="58">
        <v>8740940617.9179001</v>
      </c>
      <c r="H49" s="119"/>
      <c r="I49" s="58">
        <v>0</v>
      </c>
      <c r="J49" s="58">
        <v>0</v>
      </c>
      <c r="K49" s="186"/>
      <c r="L49" s="58">
        <v>0</v>
      </c>
      <c r="M49" s="58">
        <v>0</v>
      </c>
      <c r="N49" s="186"/>
      <c r="O49" s="58">
        <v>1866538</v>
      </c>
      <c r="P49" s="118"/>
      <c r="Q49" s="59">
        <v>5470</v>
      </c>
      <c r="R49" s="118"/>
      <c r="S49" s="58">
        <v>6212467405</v>
      </c>
      <c r="T49" s="59"/>
      <c r="U49" s="58">
        <v>10149213580.983</v>
      </c>
      <c r="V49" s="119"/>
      <c r="W49" s="62">
        <v>4.5585719723209702E-3</v>
      </c>
    </row>
    <row r="50" spans="1:23" x14ac:dyDescent="0.4">
      <c r="A50" s="118" t="s">
        <v>119</v>
      </c>
      <c r="B50" s="118"/>
      <c r="C50" s="58">
        <v>1256700</v>
      </c>
      <c r="D50" s="59"/>
      <c r="E50" s="58">
        <v>11797640546</v>
      </c>
      <c r="F50" s="59"/>
      <c r="G50" s="58">
        <v>10068734438.1</v>
      </c>
      <c r="H50" s="119"/>
      <c r="I50" s="58">
        <v>0</v>
      </c>
      <c r="J50" s="58">
        <v>0</v>
      </c>
      <c r="K50" s="186"/>
      <c r="L50" s="58">
        <v>0</v>
      </c>
      <c r="M50" s="58">
        <v>0</v>
      </c>
      <c r="N50" s="186"/>
      <c r="O50" s="58">
        <v>1256700</v>
      </c>
      <c r="P50" s="118"/>
      <c r="Q50" s="59">
        <v>8080</v>
      </c>
      <c r="R50" s="118"/>
      <c r="S50" s="58">
        <v>11797640546</v>
      </c>
      <c r="T50" s="59"/>
      <c r="U50" s="58">
        <v>10093718890.799999</v>
      </c>
      <c r="V50" s="119"/>
      <c r="W50" s="62">
        <v>4.5336462441093904E-3</v>
      </c>
    </row>
    <row r="51" spans="1:23" ht="31.5" x14ac:dyDescent="0.4">
      <c r="A51" s="118" t="s">
        <v>120</v>
      </c>
      <c r="B51" s="118"/>
      <c r="C51" s="58">
        <v>120000</v>
      </c>
      <c r="D51" s="59"/>
      <c r="E51" s="58">
        <v>8047300320</v>
      </c>
      <c r="F51" s="59"/>
      <c r="G51" s="58">
        <v>13061817000</v>
      </c>
      <c r="H51" s="119"/>
      <c r="I51" s="58">
        <v>0</v>
      </c>
      <c r="J51" s="58">
        <v>0</v>
      </c>
      <c r="K51" s="186"/>
      <c r="L51" s="58">
        <v>0</v>
      </c>
      <c r="M51" s="58">
        <v>0</v>
      </c>
      <c r="N51" s="186"/>
      <c r="O51" s="58">
        <v>120000</v>
      </c>
      <c r="P51" s="118"/>
      <c r="Q51" s="59">
        <v>82000</v>
      </c>
      <c r="R51" s="118"/>
      <c r="S51" s="58">
        <v>8047300320</v>
      </c>
      <c r="T51" s="59"/>
      <c r="U51" s="58">
        <v>9781452000</v>
      </c>
      <c r="V51" s="119"/>
      <c r="W51" s="62">
        <v>4.3933899488874687E-3</v>
      </c>
    </row>
    <row r="52" spans="1:23" x14ac:dyDescent="0.4">
      <c r="A52" s="118" t="s">
        <v>121</v>
      </c>
      <c r="B52" s="118"/>
      <c r="C52" s="58">
        <v>1756682</v>
      </c>
      <c r="D52" s="59"/>
      <c r="E52" s="58">
        <v>7459838569</v>
      </c>
      <c r="F52" s="59"/>
      <c r="G52" s="58">
        <v>10058283314.496</v>
      </c>
      <c r="H52" s="119"/>
      <c r="I52" s="58">
        <v>0</v>
      </c>
      <c r="J52" s="58">
        <v>0</v>
      </c>
      <c r="K52" s="186"/>
      <c r="L52" s="58">
        <v>0</v>
      </c>
      <c r="M52" s="58">
        <v>0</v>
      </c>
      <c r="N52" s="186"/>
      <c r="O52" s="58">
        <v>1756682</v>
      </c>
      <c r="P52" s="118"/>
      <c r="Q52" s="59">
        <v>5570</v>
      </c>
      <c r="R52" s="118"/>
      <c r="S52" s="58">
        <v>7459838569</v>
      </c>
      <c r="T52" s="59"/>
      <c r="U52" s="58">
        <v>9726499663.4969997</v>
      </c>
      <c r="V52" s="119"/>
      <c r="W52" s="62">
        <v>4.3687078216470381E-3</v>
      </c>
    </row>
    <row r="53" spans="1:23" x14ac:dyDescent="0.4">
      <c r="A53" s="118" t="s">
        <v>122</v>
      </c>
      <c r="B53" s="118"/>
      <c r="C53" s="58">
        <v>343280</v>
      </c>
      <c r="D53" s="59"/>
      <c r="E53" s="58">
        <v>10991908110</v>
      </c>
      <c r="F53" s="59"/>
      <c r="G53" s="58">
        <v>10377031888.440001</v>
      </c>
      <c r="H53" s="119"/>
      <c r="I53" s="58">
        <v>0</v>
      </c>
      <c r="J53" s="58">
        <v>0</v>
      </c>
      <c r="K53" s="186"/>
      <c r="L53" s="58">
        <v>0</v>
      </c>
      <c r="M53" s="58">
        <v>0</v>
      </c>
      <c r="N53" s="186"/>
      <c r="O53" s="58">
        <v>343280</v>
      </c>
      <c r="P53" s="118"/>
      <c r="Q53" s="59">
        <v>28020</v>
      </c>
      <c r="R53" s="118"/>
      <c r="S53" s="58">
        <v>10991908110</v>
      </c>
      <c r="T53" s="59"/>
      <c r="U53" s="58">
        <v>9561474301.6800003</v>
      </c>
      <c r="V53" s="119"/>
      <c r="W53" s="62">
        <v>4.2945858236125619E-3</v>
      </c>
    </row>
    <row r="54" spans="1:23" x14ac:dyDescent="0.4">
      <c r="A54" s="118" t="s">
        <v>123</v>
      </c>
      <c r="B54" s="118"/>
      <c r="C54" s="58">
        <v>267500</v>
      </c>
      <c r="D54" s="59"/>
      <c r="E54" s="58">
        <v>7432941297</v>
      </c>
      <c r="F54" s="59"/>
      <c r="G54" s="58">
        <v>9165861686.25</v>
      </c>
      <c r="H54" s="119"/>
      <c r="I54" s="58">
        <v>0</v>
      </c>
      <c r="J54" s="58">
        <v>0</v>
      </c>
      <c r="K54" s="186"/>
      <c r="L54" s="58">
        <v>0</v>
      </c>
      <c r="M54" s="58">
        <v>0</v>
      </c>
      <c r="N54" s="186"/>
      <c r="O54" s="58">
        <v>267500</v>
      </c>
      <c r="P54" s="118"/>
      <c r="Q54" s="59">
        <v>35880</v>
      </c>
      <c r="R54" s="118"/>
      <c r="S54" s="58">
        <v>7432941297</v>
      </c>
      <c r="T54" s="59"/>
      <c r="U54" s="58">
        <v>9540792495</v>
      </c>
      <c r="V54" s="119"/>
      <c r="W54" s="62">
        <v>4.2852964827669749E-3</v>
      </c>
    </row>
    <row r="55" spans="1:23" x14ac:dyDescent="0.4">
      <c r="A55" s="118" t="s">
        <v>124</v>
      </c>
      <c r="B55" s="118"/>
      <c r="C55" s="58">
        <v>1449000</v>
      </c>
      <c r="D55" s="59"/>
      <c r="E55" s="58">
        <v>9994449701</v>
      </c>
      <c r="F55" s="59"/>
      <c r="G55" s="58">
        <v>10140264288</v>
      </c>
      <c r="H55" s="119"/>
      <c r="I55" s="58">
        <v>0</v>
      </c>
      <c r="J55" s="58">
        <v>0</v>
      </c>
      <c r="K55" s="186"/>
      <c r="L55" s="58">
        <v>0</v>
      </c>
      <c r="M55" s="58">
        <v>0</v>
      </c>
      <c r="N55" s="186"/>
      <c r="O55" s="58">
        <v>1449000</v>
      </c>
      <c r="P55" s="118"/>
      <c r="Q55" s="59">
        <v>6460</v>
      </c>
      <c r="R55" s="118"/>
      <c r="S55" s="58">
        <v>9994449701</v>
      </c>
      <c r="T55" s="59"/>
      <c r="U55" s="58">
        <v>9304844787</v>
      </c>
      <c r="V55" s="119"/>
      <c r="W55" s="62">
        <v>4.1793193447316164E-3</v>
      </c>
    </row>
    <row r="56" spans="1:23" x14ac:dyDescent="0.4">
      <c r="A56" s="118" t="s">
        <v>125</v>
      </c>
      <c r="B56" s="118"/>
      <c r="C56" s="58">
        <v>1176750</v>
      </c>
      <c r="D56" s="59"/>
      <c r="E56" s="58">
        <v>10265979044</v>
      </c>
      <c r="F56" s="59"/>
      <c r="G56" s="58">
        <v>9896070935.25</v>
      </c>
      <c r="H56" s="119"/>
      <c r="I56" s="58">
        <v>0</v>
      </c>
      <c r="J56" s="58">
        <v>0</v>
      </c>
      <c r="K56" s="186"/>
      <c r="L56" s="58">
        <v>0</v>
      </c>
      <c r="M56" s="58">
        <v>0</v>
      </c>
      <c r="N56" s="186"/>
      <c r="O56" s="58">
        <v>1176750</v>
      </c>
      <c r="P56" s="118"/>
      <c r="Q56" s="59">
        <v>7700</v>
      </c>
      <c r="R56" s="118"/>
      <c r="S56" s="58">
        <v>10265979044</v>
      </c>
      <c r="T56" s="59"/>
      <c r="U56" s="58">
        <v>9007062198.75</v>
      </c>
      <c r="V56" s="119"/>
      <c r="W56" s="62">
        <v>4.0455687491992506E-3</v>
      </c>
    </row>
    <row r="57" spans="1:23" ht="31.5" x14ac:dyDescent="0.4">
      <c r="A57" s="118" t="s">
        <v>126</v>
      </c>
      <c r="B57" s="118"/>
      <c r="C57" s="58">
        <v>2100000</v>
      </c>
      <c r="D57" s="59"/>
      <c r="E57" s="58">
        <v>7881796400</v>
      </c>
      <c r="F57" s="59"/>
      <c r="G57" s="58">
        <v>9688110705</v>
      </c>
      <c r="H57" s="119"/>
      <c r="I57" s="58">
        <v>0</v>
      </c>
      <c r="J57" s="58">
        <v>0</v>
      </c>
      <c r="K57" s="186"/>
      <c r="L57" s="58">
        <v>0</v>
      </c>
      <c r="M57" s="58">
        <v>0</v>
      </c>
      <c r="N57" s="186"/>
      <c r="O57" s="58">
        <v>2100000</v>
      </c>
      <c r="P57" s="118"/>
      <c r="Q57" s="59">
        <v>4216</v>
      </c>
      <c r="R57" s="118"/>
      <c r="S57" s="58">
        <v>7881796400</v>
      </c>
      <c r="T57" s="59"/>
      <c r="U57" s="58">
        <v>8800921080</v>
      </c>
      <c r="V57" s="119"/>
      <c r="W57" s="62">
        <v>3.9529793954746024E-3</v>
      </c>
    </row>
    <row r="58" spans="1:23" x14ac:dyDescent="0.4">
      <c r="A58" s="118" t="s">
        <v>127</v>
      </c>
      <c r="B58" s="118"/>
      <c r="C58" s="58">
        <v>3968000</v>
      </c>
      <c r="D58" s="59"/>
      <c r="E58" s="58">
        <v>11082617308</v>
      </c>
      <c r="F58" s="59"/>
      <c r="G58" s="58">
        <v>9888586732.7999992</v>
      </c>
      <c r="H58" s="119"/>
      <c r="I58" s="58">
        <v>0</v>
      </c>
      <c r="J58" s="58">
        <v>0</v>
      </c>
      <c r="K58" s="186"/>
      <c r="L58" s="58">
        <v>0</v>
      </c>
      <c r="M58" s="58">
        <v>0</v>
      </c>
      <c r="N58" s="186"/>
      <c r="O58" s="58">
        <v>3968000</v>
      </c>
      <c r="P58" s="118"/>
      <c r="Q58" s="59">
        <v>2187</v>
      </c>
      <c r="R58" s="118"/>
      <c r="S58" s="58">
        <v>11082617308</v>
      </c>
      <c r="T58" s="59"/>
      <c r="U58" s="58">
        <v>8626381804.7999992</v>
      </c>
      <c r="V58" s="119"/>
      <c r="W58" s="62">
        <v>3.874584173850064E-3</v>
      </c>
    </row>
    <row r="59" spans="1:23" x14ac:dyDescent="0.4">
      <c r="A59" s="118" t="s">
        <v>128</v>
      </c>
      <c r="B59" s="118"/>
      <c r="C59" s="58">
        <v>4020000</v>
      </c>
      <c r="D59" s="59"/>
      <c r="E59" s="58">
        <v>7462014902</v>
      </c>
      <c r="F59" s="59"/>
      <c r="G59" s="58">
        <v>9586598319</v>
      </c>
      <c r="H59" s="119"/>
      <c r="I59" s="58">
        <v>0</v>
      </c>
      <c r="J59" s="58">
        <v>0</v>
      </c>
      <c r="K59" s="186"/>
      <c r="L59" s="58">
        <v>0</v>
      </c>
      <c r="M59" s="58">
        <v>0</v>
      </c>
      <c r="N59" s="186"/>
      <c r="O59" s="58">
        <v>4020000</v>
      </c>
      <c r="P59" s="118"/>
      <c r="Q59" s="59">
        <v>2083</v>
      </c>
      <c r="R59" s="118"/>
      <c r="S59" s="58">
        <v>7462014902</v>
      </c>
      <c r="T59" s="59"/>
      <c r="U59" s="58">
        <v>8323836723</v>
      </c>
      <c r="V59" s="119"/>
      <c r="W59" s="62">
        <v>3.7386944796139266E-3</v>
      </c>
    </row>
    <row r="60" spans="1:23" x14ac:dyDescent="0.4">
      <c r="A60" s="118" t="s">
        <v>129</v>
      </c>
      <c r="B60" s="118"/>
      <c r="C60" s="58">
        <v>2150000</v>
      </c>
      <c r="D60" s="59"/>
      <c r="E60" s="58">
        <v>7445265579</v>
      </c>
      <c r="F60" s="59"/>
      <c r="G60" s="58">
        <v>7860649185</v>
      </c>
      <c r="H60" s="119"/>
      <c r="I60" s="58">
        <v>0</v>
      </c>
      <c r="J60" s="58">
        <v>0</v>
      </c>
      <c r="K60" s="186"/>
      <c r="L60" s="58">
        <v>0</v>
      </c>
      <c r="M60" s="58">
        <v>0</v>
      </c>
      <c r="N60" s="186"/>
      <c r="O60" s="58">
        <v>2150000</v>
      </c>
      <c r="P60" s="118"/>
      <c r="Q60" s="59">
        <v>3809</v>
      </c>
      <c r="R60" s="118"/>
      <c r="S60" s="58">
        <v>7445265579</v>
      </c>
      <c r="T60" s="59"/>
      <c r="U60" s="58">
        <v>8140623367.5</v>
      </c>
      <c r="V60" s="119"/>
      <c r="W60" s="62">
        <v>3.6564032497887794E-3</v>
      </c>
    </row>
    <row r="61" spans="1:23" ht="31.5" x14ac:dyDescent="0.4">
      <c r="A61" s="118" t="s">
        <v>130</v>
      </c>
      <c r="B61" s="118"/>
      <c r="C61" s="58">
        <v>197000</v>
      </c>
      <c r="D61" s="59"/>
      <c r="E61" s="58">
        <v>7446816999</v>
      </c>
      <c r="F61" s="59"/>
      <c r="G61" s="58">
        <v>9139285759.5</v>
      </c>
      <c r="H61" s="119"/>
      <c r="I61" s="58">
        <v>0</v>
      </c>
      <c r="J61" s="58">
        <v>0</v>
      </c>
      <c r="K61" s="186"/>
      <c r="L61" s="58">
        <v>0</v>
      </c>
      <c r="M61" s="58">
        <v>0</v>
      </c>
      <c r="N61" s="186"/>
      <c r="O61" s="58">
        <v>197000</v>
      </c>
      <c r="P61" s="118"/>
      <c r="Q61" s="59">
        <v>40180</v>
      </c>
      <c r="R61" s="118"/>
      <c r="S61" s="58">
        <v>7446816999</v>
      </c>
      <c r="T61" s="59"/>
      <c r="U61" s="58">
        <v>7868363013</v>
      </c>
      <c r="V61" s="119"/>
      <c r="W61" s="62">
        <v>3.5341160980508946E-3</v>
      </c>
    </row>
    <row r="62" spans="1:23" ht="31.5" x14ac:dyDescent="0.4">
      <c r="A62" s="118" t="s">
        <v>131</v>
      </c>
      <c r="B62" s="118"/>
      <c r="C62" s="58">
        <v>530000</v>
      </c>
      <c r="D62" s="59"/>
      <c r="E62" s="58">
        <v>7437828199</v>
      </c>
      <c r="F62" s="59"/>
      <c r="G62" s="58">
        <v>7907965965</v>
      </c>
      <c r="H62" s="119"/>
      <c r="I62" s="58">
        <v>0</v>
      </c>
      <c r="J62" s="58">
        <v>0</v>
      </c>
      <c r="K62" s="186"/>
      <c r="L62" s="58">
        <v>0</v>
      </c>
      <c r="M62" s="58">
        <v>0</v>
      </c>
      <c r="N62" s="186"/>
      <c r="O62" s="58">
        <v>530000</v>
      </c>
      <c r="P62" s="118"/>
      <c r="Q62" s="59">
        <v>14900</v>
      </c>
      <c r="R62" s="118"/>
      <c r="S62" s="58">
        <v>7437828199</v>
      </c>
      <c r="T62" s="59"/>
      <c r="U62" s="58">
        <v>7850012850</v>
      </c>
      <c r="V62" s="119"/>
      <c r="W62" s="62">
        <v>3.5258740270695467E-3</v>
      </c>
    </row>
    <row r="63" spans="1:23" x14ac:dyDescent="0.4">
      <c r="A63" s="118" t="s">
        <v>132</v>
      </c>
      <c r="B63" s="118"/>
      <c r="C63" s="58">
        <v>52300</v>
      </c>
      <c r="D63" s="59"/>
      <c r="E63" s="58">
        <v>7438148081</v>
      </c>
      <c r="F63" s="59"/>
      <c r="G63" s="58">
        <v>7749972652.0500002</v>
      </c>
      <c r="H63" s="119"/>
      <c r="I63" s="58">
        <v>0</v>
      </c>
      <c r="J63" s="58">
        <v>0</v>
      </c>
      <c r="K63" s="186"/>
      <c r="L63" s="58">
        <v>0</v>
      </c>
      <c r="M63" s="58">
        <v>0</v>
      </c>
      <c r="N63" s="186"/>
      <c r="O63" s="58">
        <v>52300</v>
      </c>
      <c r="P63" s="118"/>
      <c r="Q63" s="59">
        <v>150160</v>
      </c>
      <c r="R63" s="118"/>
      <c r="S63" s="58">
        <v>7438148081</v>
      </c>
      <c r="T63" s="59"/>
      <c r="U63" s="58">
        <v>7806640460.3999996</v>
      </c>
      <c r="V63" s="119"/>
      <c r="W63" s="62">
        <v>3.5063930931010651E-3</v>
      </c>
    </row>
    <row r="64" spans="1:23" x14ac:dyDescent="0.4">
      <c r="A64" s="118" t="s">
        <v>133</v>
      </c>
      <c r="B64" s="118"/>
      <c r="C64" s="58">
        <v>3909675</v>
      </c>
      <c r="D64" s="59"/>
      <c r="E64" s="58">
        <v>7435568000</v>
      </c>
      <c r="F64" s="59"/>
      <c r="G64" s="58">
        <v>7936054189.7174997</v>
      </c>
      <c r="H64" s="119"/>
      <c r="I64" s="58">
        <v>0</v>
      </c>
      <c r="J64" s="58">
        <v>0</v>
      </c>
      <c r="K64" s="186"/>
      <c r="L64" s="58">
        <v>0</v>
      </c>
      <c r="M64" s="58">
        <v>0</v>
      </c>
      <c r="N64" s="186"/>
      <c r="O64" s="58">
        <v>3909675</v>
      </c>
      <c r="P64" s="118"/>
      <c r="Q64" s="59">
        <v>2007</v>
      </c>
      <c r="R64" s="118"/>
      <c r="S64" s="58">
        <v>7435568000</v>
      </c>
      <c r="T64" s="59"/>
      <c r="U64" s="58">
        <v>7800029754.5362501</v>
      </c>
      <c r="V64" s="119"/>
      <c r="W64" s="62">
        <v>3.5034238602410714E-3</v>
      </c>
    </row>
    <row r="65" spans="1:23" x14ac:dyDescent="0.4">
      <c r="A65" s="118" t="s">
        <v>134</v>
      </c>
      <c r="B65" s="118"/>
      <c r="C65" s="58">
        <v>1960000</v>
      </c>
      <c r="D65" s="59"/>
      <c r="E65" s="58">
        <v>10450085717</v>
      </c>
      <c r="F65" s="59"/>
      <c r="G65" s="58">
        <v>12255046020</v>
      </c>
      <c r="H65" s="119"/>
      <c r="I65" s="58">
        <v>0</v>
      </c>
      <c r="J65" s="58">
        <v>0</v>
      </c>
      <c r="K65" s="186"/>
      <c r="L65" s="58">
        <v>710000</v>
      </c>
      <c r="M65" s="58">
        <v>3785490232</v>
      </c>
      <c r="N65" s="186"/>
      <c r="O65" s="58">
        <v>1250000</v>
      </c>
      <c r="P65" s="118"/>
      <c r="Q65" s="59">
        <v>6060</v>
      </c>
      <c r="R65" s="118"/>
      <c r="S65" s="58">
        <v>6664595485</v>
      </c>
      <c r="T65" s="59"/>
      <c r="U65" s="58">
        <v>7529928750</v>
      </c>
      <c r="V65" s="119"/>
      <c r="W65" s="62">
        <v>3.3821065917502614E-3</v>
      </c>
    </row>
    <row r="66" spans="1:23" x14ac:dyDescent="0.4">
      <c r="A66" s="118" t="s">
        <v>135</v>
      </c>
      <c r="B66" s="118"/>
      <c r="C66" s="58">
        <v>2767000</v>
      </c>
      <c r="D66" s="59"/>
      <c r="E66" s="58">
        <v>7458722415</v>
      </c>
      <c r="F66" s="59"/>
      <c r="G66" s="58">
        <v>7745510361.6000004</v>
      </c>
      <c r="H66" s="119"/>
      <c r="I66" s="58">
        <v>0</v>
      </c>
      <c r="J66" s="58">
        <v>0</v>
      </c>
      <c r="K66" s="186"/>
      <c r="L66" s="58">
        <v>0</v>
      </c>
      <c r="M66" s="58">
        <v>0</v>
      </c>
      <c r="N66" s="186"/>
      <c r="O66" s="58">
        <v>2767000</v>
      </c>
      <c r="P66" s="118"/>
      <c r="Q66" s="59">
        <v>2727</v>
      </c>
      <c r="R66" s="118"/>
      <c r="S66" s="58">
        <v>7458722415</v>
      </c>
      <c r="T66" s="59"/>
      <c r="U66" s="58">
        <v>7500712626.4499998</v>
      </c>
      <c r="V66" s="119"/>
      <c r="W66" s="62">
        <v>3.3689840181742705E-3</v>
      </c>
    </row>
    <row r="67" spans="1:23" x14ac:dyDescent="0.4">
      <c r="A67" s="118" t="s">
        <v>136</v>
      </c>
      <c r="B67" s="118"/>
      <c r="C67" s="58">
        <v>2760000</v>
      </c>
      <c r="D67" s="59"/>
      <c r="E67" s="58">
        <v>7467991478</v>
      </c>
      <c r="F67" s="59"/>
      <c r="G67" s="58">
        <v>8329502808</v>
      </c>
      <c r="H67" s="119"/>
      <c r="I67" s="58">
        <v>0</v>
      </c>
      <c r="J67" s="58">
        <v>0</v>
      </c>
      <c r="K67" s="186"/>
      <c r="L67" s="58">
        <v>0</v>
      </c>
      <c r="M67" s="58">
        <v>0</v>
      </c>
      <c r="N67" s="186"/>
      <c r="O67" s="58">
        <v>2760000</v>
      </c>
      <c r="P67" s="118"/>
      <c r="Q67" s="59">
        <v>2728</v>
      </c>
      <c r="R67" s="118"/>
      <c r="S67" s="58">
        <v>7467991478</v>
      </c>
      <c r="T67" s="59"/>
      <c r="U67" s="58">
        <v>7484480784</v>
      </c>
      <c r="V67" s="119"/>
      <c r="W67" s="62">
        <v>3.3616934018657965E-3</v>
      </c>
    </row>
    <row r="68" spans="1:23" x14ac:dyDescent="0.4">
      <c r="A68" s="118" t="s">
        <v>137</v>
      </c>
      <c r="B68" s="118"/>
      <c r="C68" s="58">
        <v>84800</v>
      </c>
      <c r="D68" s="59"/>
      <c r="E68" s="58">
        <v>7427022071</v>
      </c>
      <c r="F68" s="59"/>
      <c r="G68" s="58">
        <v>7026024924</v>
      </c>
      <c r="H68" s="119"/>
      <c r="I68" s="58">
        <v>0</v>
      </c>
      <c r="J68" s="58">
        <v>0</v>
      </c>
      <c r="K68" s="186"/>
      <c r="L68" s="58">
        <v>0</v>
      </c>
      <c r="M68" s="58">
        <v>0</v>
      </c>
      <c r="N68" s="186"/>
      <c r="O68" s="58">
        <v>84800</v>
      </c>
      <c r="P68" s="118"/>
      <c r="Q68" s="59">
        <v>88200</v>
      </c>
      <c r="R68" s="118"/>
      <c r="S68" s="58">
        <v>7427022071</v>
      </c>
      <c r="T68" s="59"/>
      <c r="U68" s="58">
        <v>7434857808</v>
      </c>
      <c r="V68" s="119"/>
      <c r="W68" s="62">
        <v>3.3394049845641236E-3</v>
      </c>
    </row>
    <row r="69" spans="1:23" x14ac:dyDescent="0.4">
      <c r="A69" s="118" t="s">
        <v>138</v>
      </c>
      <c r="B69" s="118"/>
      <c r="C69" s="58">
        <v>219000</v>
      </c>
      <c r="D69" s="59"/>
      <c r="E69" s="58">
        <v>7439067007</v>
      </c>
      <c r="F69" s="59"/>
      <c r="G69" s="58">
        <v>8163635625</v>
      </c>
      <c r="H69" s="119"/>
      <c r="I69" s="58">
        <v>0</v>
      </c>
      <c r="J69" s="58">
        <v>0</v>
      </c>
      <c r="K69" s="186"/>
      <c r="L69" s="58">
        <v>0</v>
      </c>
      <c r="M69" s="58">
        <v>0</v>
      </c>
      <c r="N69" s="186"/>
      <c r="O69" s="58">
        <v>219000</v>
      </c>
      <c r="P69" s="118"/>
      <c r="Q69" s="59">
        <v>34140</v>
      </c>
      <c r="R69" s="118"/>
      <c r="S69" s="58">
        <v>7439067007</v>
      </c>
      <c r="T69" s="59"/>
      <c r="U69" s="58">
        <v>7432173873</v>
      </c>
      <c r="V69" s="119"/>
      <c r="W69" s="62">
        <v>3.33819948122449E-3</v>
      </c>
    </row>
    <row r="70" spans="1:23" x14ac:dyDescent="0.4">
      <c r="A70" s="118" t="s">
        <v>139</v>
      </c>
      <c r="B70" s="118"/>
      <c r="C70" s="58">
        <v>1752000</v>
      </c>
      <c r="D70" s="59"/>
      <c r="E70" s="58">
        <v>7432808197</v>
      </c>
      <c r="F70" s="59"/>
      <c r="G70" s="58">
        <v>8368270758</v>
      </c>
      <c r="H70" s="119"/>
      <c r="I70" s="58">
        <v>0</v>
      </c>
      <c r="J70" s="58">
        <v>0</v>
      </c>
      <c r="K70" s="186"/>
      <c r="L70" s="58">
        <v>0</v>
      </c>
      <c r="M70" s="58">
        <v>0</v>
      </c>
      <c r="N70" s="186"/>
      <c r="O70" s="58">
        <v>1752000</v>
      </c>
      <c r="P70" s="118"/>
      <c r="Q70" s="59">
        <v>4225</v>
      </c>
      <c r="R70" s="118"/>
      <c r="S70" s="58">
        <v>7432808197</v>
      </c>
      <c r="T70" s="59"/>
      <c r="U70" s="58">
        <v>7358156910</v>
      </c>
      <c r="V70" s="119"/>
      <c r="W70" s="62">
        <v>3.3049543780137012E-3</v>
      </c>
    </row>
    <row r="71" spans="1:23" x14ac:dyDescent="0.4">
      <c r="A71" s="118" t="s">
        <v>140</v>
      </c>
      <c r="B71" s="118"/>
      <c r="C71" s="58">
        <v>281880</v>
      </c>
      <c r="D71" s="59"/>
      <c r="E71" s="58">
        <v>7459864303</v>
      </c>
      <c r="F71" s="59"/>
      <c r="G71" s="58">
        <v>7475811077.5200005</v>
      </c>
      <c r="H71" s="119"/>
      <c r="I71" s="58">
        <v>0</v>
      </c>
      <c r="J71" s="58">
        <v>0</v>
      </c>
      <c r="K71" s="186"/>
      <c r="L71" s="58">
        <v>0</v>
      </c>
      <c r="M71" s="58">
        <v>0</v>
      </c>
      <c r="N71" s="186"/>
      <c r="O71" s="58">
        <v>281880</v>
      </c>
      <c r="P71" s="118"/>
      <c r="Q71" s="59">
        <v>26210</v>
      </c>
      <c r="R71" s="118"/>
      <c r="S71" s="58">
        <v>7459864303</v>
      </c>
      <c r="T71" s="59"/>
      <c r="U71" s="58">
        <v>7344115754.9399996</v>
      </c>
      <c r="V71" s="119"/>
      <c r="W71" s="62">
        <v>3.298647720319999E-3</v>
      </c>
    </row>
    <row r="72" spans="1:23" x14ac:dyDescent="0.4">
      <c r="A72" s="118" t="s">
        <v>141</v>
      </c>
      <c r="B72" s="118"/>
      <c r="C72" s="58">
        <v>159406</v>
      </c>
      <c r="D72" s="59"/>
      <c r="E72" s="58">
        <v>7459193708</v>
      </c>
      <c r="F72" s="59"/>
      <c r="G72" s="58">
        <v>7116327865.4130001</v>
      </c>
      <c r="H72" s="119"/>
      <c r="I72" s="58">
        <v>0</v>
      </c>
      <c r="J72" s="58">
        <v>0</v>
      </c>
      <c r="K72" s="186"/>
      <c r="L72" s="58">
        <v>0</v>
      </c>
      <c r="M72" s="58">
        <v>0</v>
      </c>
      <c r="N72" s="186"/>
      <c r="O72" s="58">
        <v>159406</v>
      </c>
      <c r="P72" s="118"/>
      <c r="Q72" s="59">
        <v>45950</v>
      </c>
      <c r="R72" s="118"/>
      <c r="S72" s="58">
        <v>7459193708</v>
      </c>
      <c r="T72" s="59"/>
      <c r="U72" s="58">
        <v>7281123701.085</v>
      </c>
      <c r="V72" s="119"/>
      <c r="W72" s="62">
        <v>3.2703545122905234E-3</v>
      </c>
    </row>
    <row r="73" spans="1:23" ht="31.5" x14ac:dyDescent="0.4">
      <c r="A73" s="118" t="s">
        <v>142</v>
      </c>
      <c r="B73" s="118"/>
      <c r="C73" s="58">
        <v>875000</v>
      </c>
      <c r="D73" s="59"/>
      <c r="E73" s="58">
        <v>7458028389</v>
      </c>
      <c r="F73" s="59"/>
      <c r="G73" s="58">
        <v>7332361312.5</v>
      </c>
      <c r="H73" s="119"/>
      <c r="I73" s="58">
        <v>0</v>
      </c>
      <c r="J73" s="58">
        <v>0</v>
      </c>
      <c r="K73" s="186"/>
      <c r="L73" s="58">
        <v>0</v>
      </c>
      <c r="M73" s="58">
        <v>0</v>
      </c>
      <c r="N73" s="186"/>
      <c r="O73" s="58">
        <v>875000</v>
      </c>
      <c r="P73" s="118"/>
      <c r="Q73" s="59">
        <v>8180</v>
      </c>
      <c r="R73" s="118"/>
      <c r="S73" s="58">
        <v>7458028389</v>
      </c>
      <c r="T73" s="59"/>
      <c r="U73" s="58">
        <v>7114912875</v>
      </c>
      <c r="V73" s="119"/>
      <c r="W73" s="62">
        <v>3.1957000568254121E-3</v>
      </c>
    </row>
    <row r="74" spans="1:23" x14ac:dyDescent="0.4">
      <c r="A74" s="118" t="s">
        <v>143</v>
      </c>
      <c r="B74" s="118"/>
      <c r="C74" s="58">
        <v>331000</v>
      </c>
      <c r="D74" s="59"/>
      <c r="E74" s="58">
        <v>7461898761</v>
      </c>
      <c r="F74" s="59"/>
      <c r="G74" s="58">
        <v>7205769045</v>
      </c>
      <c r="H74" s="119"/>
      <c r="I74" s="58">
        <v>0</v>
      </c>
      <c r="J74" s="58">
        <v>0</v>
      </c>
      <c r="K74" s="186"/>
      <c r="L74" s="58">
        <v>0</v>
      </c>
      <c r="M74" s="58">
        <v>0</v>
      </c>
      <c r="N74" s="186"/>
      <c r="O74" s="58">
        <v>331000</v>
      </c>
      <c r="P74" s="118"/>
      <c r="Q74" s="59">
        <v>21550</v>
      </c>
      <c r="R74" s="118"/>
      <c r="S74" s="58">
        <v>7461898761</v>
      </c>
      <c r="T74" s="59"/>
      <c r="U74" s="58">
        <v>7090608352.5</v>
      </c>
      <c r="V74" s="119"/>
      <c r="W74" s="62">
        <v>3.1847835543609509E-3</v>
      </c>
    </row>
    <row r="75" spans="1:23" x14ac:dyDescent="0.4">
      <c r="A75" s="118" t="s">
        <v>144</v>
      </c>
      <c r="B75" s="118"/>
      <c r="C75" s="58">
        <v>858000</v>
      </c>
      <c r="D75" s="59"/>
      <c r="E75" s="58">
        <v>7902333747</v>
      </c>
      <c r="F75" s="59"/>
      <c r="G75" s="58">
        <v>7767313854.3000002</v>
      </c>
      <c r="H75" s="119"/>
      <c r="I75" s="58">
        <v>0</v>
      </c>
      <c r="J75" s="58">
        <v>0</v>
      </c>
      <c r="K75" s="186"/>
      <c r="L75" s="58">
        <v>0</v>
      </c>
      <c r="M75" s="58">
        <v>0</v>
      </c>
      <c r="N75" s="186"/>
      <c r="O75" s="58">
        <v>858000</v>
      </c>
      <c r="P75" s="118"/>
      <c r="Q75" s="59">
        <v>8000</v>
      </c>
      <c r="R75" s="118"/>
      <c r="S75" s="58">
        <v>7902333747</v>
      </c>
      <c r="T75" s="59"/>
      <c r="U75" s="58">
        <v>6823159200</v>
      </c>
      <c r="V75" s="119"/>
      <c r="W75" s="62">
        <v>3.0646573789800389E-3</v>
      </c>
    </row>
    <row r="76" spans="1:23" x14ac:dyDescent="0.4">
      <c r="A76" s="118" t="s">
        <v>145</v>
      </c>
      <c r="B76" s="118"/>
      <c r="C76" s="58">
        <v>285000</v>
      </c>
      <c r="D76" s="59"/>
      <c r="E76" s="58">
        <v>7435733432</v>
      </c>
      <c r="F76" s="59"/>
      <c r="G76" s="58">
        <v>6722809852.5</v>
      </c>
      <c r="H76" s="119"/>
      <c r="I76" s="58">
        <v>0</v>
      </c>
      <c r="J76" s="58">
        <v>0</v>
      </c>
      <c r="K76" s="186"/>
      <c r="L76" s="58">
        <v>0</v>
      </c>
      <c r="M76" s="58">
        <v>0</v>
      </c>
      <c r="N76" s="186"/>
      <c r="O76" s="58">
        <v>285000</v>
      </c>
      <c r="P76" s="118"/>
      <c r="Q76" s="59">
        <v>23930</v>
      </c>
      <c r="R76" s="118"/>
      <c r="S76" s="58">
        <v>7435733432</v>
      </c>
      <c r="T76" s="59"/>
      <c r="U76" s="58">
        <v>6779470702.5</v>
      </c>
      <c r="V76" s="119"/>
      <c r="W76" s="62">
        <v>3.0450344635071119E-3</v>
      </c>
    </row>
    <row r="77" spans="1:23" x14ac:dyDescent="0.4">
      <c r="A77" s="118" t="s">
        <v>146</v>
      </c>
      <c r="B77" s="118"/>
      <c r="C77" s="58">
        <v>332000</v>
      </c>
      <c r="D77" s="59"/>
      <c r="E77" s="58">
        <v>7431822562</v>
      </c>
      <c r="F77" s="59"/>
      <c r="G77" s="58">
        <v>6890913648</v>
      </c>
      <c r="H77" s="119"/>
      <c r="I77" s="58">
        <v>0</v>
      </c>
      <c r="J77" s="58">
        <v>0</v>
      </c>
      <c r="K77" s="186"/>
      <c r="L77" s="58">
        <v>0</v>
      </c>
      <c r="M77" s="58">
        <v>0</v>
      </c>
      <c r="N77" s="186"/>
      <c r="O77" s="58">
        <v>332000</v>
      </c>
      <c r="P77" s="118"/>
      <c r="Q77" s="59">
        <v>20420</v>
      </c>
      <c r="R77" s="118"/>
      <c r="S77" s="58">
        <v>7431822562</v>
      </c>
      <c r="T77" s="59"/>
      <c r="U77" s="58">
        <v>6739102332</v>
      </c>
      <c r="V77" s="119"/>
      <c r="W77" s="62">
        <v>3.0269028003135834E-3</v>
      </c>
    </row>
    <row r="78" spans="1:23" x14ac:dyDescent="0.4">
      <c r="A78" s="118" t="s">
        <v>147</v>
      </c>
      <c r="B78" s="118"/>
      <c r="C78" s="58">
        <v>355732</v>
      </c>
      <c r="D78" s="59"/>
      <c r="E78" s="58">
        <v>7459768299</v>
      </c>
      <c r="F78" s="59"/>
      <c r="G78" s="58">
        <v>7072307892</v>
      </c>
      <c r="H78" s="119"/>
      <c r="I78" s="58">
        <v>0</v>
      </c>
      <c r="J78" s="58">
        <v>0</v>
      </c>
      <c r="K78" s="186"/>
      <c r="L78" s="58">
        <v>0</v>
      </c>
      <c r="M78" s="58">
        <v>0</v>
      </c>
      <c r="N78" s="186"/>
      <c r="O78" s="58">
        <v>355732</v>
      </c>
      <c r="P78" s="118"/>
      <c r="Q78" s="59">
        <v>18840</v>
      </c>
      <c r="R78" s="118"/>
      <c r="S78" s="58">
        <v>7459768299</v>
      </c>
      <c r="T78" s="59"/>
      <c r="U78" s="58">
        <v>6662114034.2639999</v>
      </c>
      <c r="V78" s="119"/>
      <c r="W78" s="62">
        <v>2.992323106679622E-3</v>
      </c>
    </row>
    <row r="79" spans="1:23" x14ac:dyDescent="0.4">
      <c r="A79" s="118" t="s">
        <v>148</v>
      </c>
      <c r="B79" s="118"/>
      <c r="C79" s="58">
        <v>2878750</v>
      </c>
      <c r="D79" s="59"/>
      <c r="E79" s="58">
        <v>7434506282</v>
      </c>
      <c r="F79" s="59"/>
      <c r="G79" s="58">
        <v>7217009265.375</v>
      </c>
      <c r="H79" s="119"/>
      <c r="I79" s="58">
        <v>0</v>
      </c>
      <c r="J79" s="58">
        <v>0</v>
      </c>
      <c r="K79" s="186"/>
      <c r="L79" s="58">
        <v>0</v>
      </c>
      <c r="M79" s="58">
        <v>0</v>
      </c>
      <c r="N79" s="186"/>
      <c r="O79" s="58">
        <v>2878750</v>
      </c>
      <c r="P79" s="118"/>
      <c r="Q79" s="59">
        <v>2325</v>
      </c>
      <c r="R79" s="118"/>
      <c r="S79" s="58">
        <v>7434506282</v>
      </c>
      <c r="T79" s="59"/>
      <c r="U79" s="58">
        <v>6653269842.1875</v>
      </c>
      <c r="V79" s="119"/>
      <c r="W79" s="62">
        <v>2.988350691891416E-3</v>
      </c>
    </row>
    <row r="80" spans="1:23" x14ac:dyDescent="0.4">
      <c r="A80" s="118" t="s">
        <v>149</v>
      </c>
      <c r="B80" s="118"/>
      <c r="C80" s="58">
        <v>1900000</v>
      </c>
      <c r="D80" s="59"/>
      <c r="E80" s="58">
        <v>7445533543</v>
      </c>
      <c r="F80" s="59"/>
      <c r="G80" s="58">
        <v>6880515885</v>
      </c>
      <c r="H80" s="119"/>
      <c r="I80" s="58">
        <v>0</v>
      </c>
      <c r="J80" s="58">
        <v>0</v>
      </c>
      <c r="K80" s="186"/>
      <c r="L80" s="58">
        <v>0</v>
      </c>
      <c r="M80" s="58">
        <v>0</v>
      </c>
      <c r="N80" s="186"/>
      <c r="O80" s="58">
        <v>1900000</v>
      </c>
      <c r="P80" s="118"/>
      <c r="Q80" s="59">
        <v>3508</v>
      </c>
      <c r="R80" s="118"/>
      <c r="S80" s="58">
        <v>7445533543</v>
      </c>
      <c r="T80" s="59"/>
      <c r="U80" s="58">
        <v>6625542060</v>
      </c>
      <c r="V80" s="119"/>
      <c r="W80" s="62">
        <v>2.9758966145655239E-3</v>
      </c>
    </row>
    <row r="81" spans="1:23" x14ac:dyDescent="0.4">
      <c r="A81" s="118" t="s">
        <v>150</v>
      </c>
      <c r="B81" s="118"/>
      <c r="C81" s="58">
        <v>1247504</v>
      </c>
      <c r="D81" s="59"/>
      <c r="E81" s="58">
        <v>7480949921</v>
      </c>
      <c r="F81" s="59"/>
      <c r="G81" s="58">
        <v>7415686480.1759996</v>
      </c>
      <c r="H81" s="119"/>
      <c r="I81" s="58">
        <v>0</v>
      </c>
      <c r="J81" s="58">
        <v>0</v>
      </c>
      <c r="K81" s="186"/>
      <c r="L81" s="58">
        <v>0</v>
      </c>
      <c r="M81" s="58">
        <v>0</v>
      </c>
      <c r="N81" s="186"/>
      <c r="O81" s="58">
        <v>1247504</v>
      </c>
      <c r="P81" s="118"/>
      <c r="Q81" s="59">
        <v>5290</v>
      </c>
      <c r="R81" s="118"/>
      <c r="S81" s="58">
        <v>7480949921</v>
      </c>
      <c r="T81" s="59"/>
      <c r="U81" s="58">
        <v>6560030347.8479996</v>
      </c>
      <c r="V81" s="119"/>
      <c r="W81" s="62">
        <v>2.9464716889304539E-3</v>
      </c>
    </row>
    <row r="82" spans="1:23" x14ac:dyDescent="0.4">
      <c r="A82" s="118" t="s">
        <v>151</v>
      </c>
      <c r="B82" s="118"/>
      <c r="C82" s="58">
        <v>52600</v>
      </c>
      <c r="D82" s="59"/>
      <c r="E82" s="58">
        <v>7447970977</v>
      </c>
      <c r="F82" s="59"/>
      <c r="G82" s="58">
        <v>6990775911</v>
      </c>
      <c r="H82" s="119"/>
      <c r="I82" s="58">
        <v>0</v>
      </c>
      <c r="J82" s="58">
        <v>0</v>
      </c>
      <c r="K82" s="186"/>
      <c r="L82" s="58">
        <v>0</v>
      </c>
      <c r="M82" s="58">
        <v>0</v>
      </c>
      <c r="N82" s="186"/>
      <c r="O82" s="58">
        <v>52600</v>
      </c>
      <c r="P82" s="118"/>
      <c r="Q82" s="59">
        <v>124500</v>
      </c>
      <c r="R82" s="118"/>
      <c r="S82" s="58">
        <v>7447970977</v>
      </c>
      <c r="T82" s="59"/>
      <c r="U82" s="58">
        <v>6509735235</v>
      </c>
      <c r="V82" s="119"/>
      <c r="W82" s="62">
        <v>2.9238813778739194E-3</v>
      </c>
    </row>
    <row r="83" spans="1:23" x14ac:dyDescent="0.4">
      <c r="A83" s="118" t="s">
        <v>152</v>
      </c>
      <c r="B83" s="118"/>
      <c r="C83" s="58">
        <v>1036000</v>
      </c>
      <c r="D83" s="59"/>
      <c r="E83" s="58">
        <v>7461370063</v>
      </c>
      <c r="F83" s="59"/>
      <c r="G83" s="58">
        <v>6570352404</v>
      </c>
      <c r="H83" s="119"/>
      <c r="I83" s="58">
        <v>0</v>
      </c>
      <c r="J83" s="58">
        <v>0</v>
      </c>
      <c r="K83" s="186"/>
      <c r="L83" s="58">
        <v>0</v>
      </c>
      <c r="M83" s="58">
        <v>0</v>
      </c>
      <c r="N83" s="186"/>
      <c r="O83" s="58">
        <v>1036000</v>
      </c>
      <c r="P83" s="118"/>
      <c r="Q83" s="59">
        <v>6290</v>
      </c>
      <c r="R83" s="118"/>
      <c r="S83" s="58">
        <v>7461370063</v>
      </c>
      <c r="T83" s="59"/>
      <c r="U83" s="58">
        <v>6477667182</v>
      </c>
      <c r="V83" s="119"/>
      <c r="W83" s="62">
        <v>2.9094778453788877E-3</v>
      </c>
    </row>
    <row r="84" spans="1:23" x14ac:dyDescent="0.4">
      <c r="A84" s="118" t="s">
        <v>153</v>
      </c>
      <c r="B84" s="118"/>
      <c r="C84" s="58">
        <v>880000</v>
      </c>
      <c r="D84" s="59"/>
      <c r="E84" s="58">
        <v>7463884849</v>
      </c>
      <c r="F84" s="59"/>
      <c r="G84" s="58">
        <v>6840654480</v>
      </c>
      <c r="H84" s="119"/>
      <c r="I84" s="58">
        <v>0</v>
      </c>
      <c r="J84" s="58">
        <v>0</v>
      </c>
      <c r="K84" s="186"/>
      <c r="L84" s="58">
        <v>0</v>
      </c>
      <c r="M84" s="58">
        <v>0</v>
      </c>
      <c r="N84" s="186"/>
      <c r="O84" s="58">
        <v>880000</v>
      </c>
      <c r="P84" s="118"/>
      <c r="Q84" s="59">
        <v>7310</v>
      </c>
      <c r="R84" s="118"/>
      <c r="S84" s="58">
        <v>7463884849</v>
      </c>
      <c r="T84" s="59"/>
      <c r="U84" s="58">
        <v>6394524840</v>
      </c>
      <c r="V84" s="119"/>
      <c r="W84" s="62">
        <v>2.8721340308133442E-3</v>
      </c>
    </row>
    <row r="85" spans="1:23" x14ac:dyDescent="0.4">
      <c r="A85" s="118" t="s">
        <v>154</v>
      </c>
      <c r="B85" s="118"/>
      <c r="C85" s="58">
        <v>2560000</v>
      </c>
      <c r="D85" s="59"/>
      <c r="E85" s="58">
        <v>7440011312</v>
      </c>
      <c r="F85" s="59"/>
      <c r="G85" s="58">
        <v>6733456128</v>
      </c>
      <c r="H85" s="119"/>
      <c r="I85" s="58">
        <v>0</v>
      </c>
      <c r="J85" s="58">
        <v>0</v>
      </c>
      <c r="K85" s="186"/>
      <c r="L85" s="58">
        <v>0</v>
      </c>
      <c r="M85" s="58">
        <v>0</v>
      </c>
      <c r="N85" s="186"/>
      <c r="O85" s="58">
        <v>2560000</v>
      </c>
      <c r="P85" s="118"/>
      <c r="Q85" s="59">
        <v>2503</v>
      </c>
      <c r="R85" s="118"/>
      <c r="S85" s="58">
        <v>7440011312</v>
      </c>
      <c r="T85" s="59"/>
      <c r="U85" s="58">
        <v>6369554304</v>
      </c>
      <c r="V85" s="119"/>
      <c r="W85" s="62">
        <v>2.8609183849275664E-3</v>
      </c>
    </row>
    <row r="86" spans="1:23" x14ac:dyDescent="0.4">
      <c r="A86" s="118" t="s">
        <v>155</v>
      </c>
      <c r="B86" s="118"/>
      <c r="C86" s="58">
        <v>1260000</v>
      </c>
      <c r="D86" s="59"/>
      <c r="E86" s="58">
        <v>7463146324</v>
      </c>
      <c r="F86" s="59"/>
      <c r="G86" s="58">
        <v>6750991170</v>
      </c>
      <c r="H86" s="119"/>
      <c r="I86" s="58">
        <v>0</v>
      </c>
      <c r="J86" s="58">
        <v>0</v>
      </c>
      <c r="K86" s="186"/>
      <c r="L86" s="58">
        <v>0</v>
      </c>
      <c r="M86" s="58">
        <v>0</v>
      </c>
      <c r="N86" s="186"/>
      <c r="O86" s="58">
        <v>1260000</v>
      </c>
      <c r="P86" s="118"/>
      <c r="Q86" s="59">
        <v>5070</v>
      </c>
      <c r="R86" s="118"/>
      <c r="S86" s="58">
        <v>7463146324</v>
      </c>
      <c r="T86" s="59"/>
      <c r="U86" s="58">
        <v>6350190210</v>
      </c>
      <c r="V86" s="119"/>
      <c r="W86" s="62">
        <v>2.8522209015734682E-3</v>
      </c>
    </row>
    <row r="87" spans="1:23" ht="31.5" x14ac:dyDescent="0.4">
      <c r="A87" s="118" t="s">
        <v>156</v>
      </c>
      <c r="B87" s="118"/>
      <c r="C87" s="58">
        <v>418800</v>
      </c>
      <c r="D87" s="59"/>
      <c r="E87" s="58">
        <v>7436212332</v>
      </c>
      <c r="F87" s="59"/>
      <c r="G87" s="58">
        <v>7735005241.1999998</v>
      </c>
      <c r="H87" s="119"/>
      <c r="I87" s="58">
        <v>0</v>
      </c>
      <c r="J87" s="58">
        <v>0</v>
      </c>
      <c r="K87" s="186"/>
      <c r="L87" s="58">
        <v>0</v>
      </c>
      <c r="M87" s="58">
        <v>0</v>
      </c>
      <c r="N87" s="186"/>
      <c r="O87" s="58">
        <v>418800</v>
      </c>
      <c r="P87" s="118"/>
      <c r="Q87" s="59">
        <v>15200</v>
      </c>
      <c r="R87" s="118"/>
      <c r="S87" s="58">
        <v>7436212332</v>
      </c>
      <c r="T87" s="59"/>
      <c r="U87" s="58">
        <v>6327883728</v>
      </c>
      <c r="V87" s="119"/>
      <c r="W87" s="62">
        <v>2.8422018293729565E-3</v>
      </c>
    </row>
    <row r="88" spans="1:23" x14ac:dyDescent="0.4">
      <c r="A88" s="118" t="s">
        <v>157</v>
      </c>
      <c r="B88" s="118"/>
      <c r="C88" s="58">
        <v>141368</v>
      </c>
      <c r="D88" s="59"/>
      <c r="E88" s="58">
        <v>7433580545</v>
      </c>
      <c r="F88" s="59"/>
      <c r="G88" s="58">
        <v>6885816159.6000004</v>
      </c>
      <c r="H88" s="119"/>
      <c r="I88" s="58">
        <v>0</v>
      </c>
      <c r="J88" s="58">
        <v>0</v>
      </c>
      <c r="K88" s="186"/>
      <c r="L88" s="58">
        <v>0</v>
      </c>
      <c r="M88" s="58">
        <v>0</v>
      </c>
      <c r="N88" s="186"/>
      <c r="O88" s="58">
        <v>141368</v>
      </c>
      <c r="P88" s="118"/>
      <c r="Q88" s="59">
        <v>44950</v>
      </c>
      <c r="R88" s="118"/>
      <c r="S88" s="58">
        <v>7433580545</v>
      </c>
      <c r="T88" s="59"/>
      <c r="U88" s="58">
        <v>6316682374.9799995</v>
      </c>
      <c r="V88" s="119"/>
      <c r="W88" s="62">
        <v>2.8371706835091308E-3</v>
      </c>
    </row>
    <row r="89" spans="1:23" x14ac:dyDescent="0.4">
      <c r="A89" s="118" t="s">
        <v>158</v>
      </c>
      <c r="B89" s="118"/>
      <c r="C89" s="58">
        <v>1410000</v>
      </c>
      <c r="D89" s="59"/>
      <c r="E89" s="58">
        <v>7459613059</v>
      </c>
      <c r="F89" s="59"/>
      <c r="G89" s="58">
        <v>6923955870</v>
      </c>
      <c r="H89" s="119"/>
      <c r="I89" s="58">
        <v>0</v>
      </c>
      <c r="J89" s="58">
        <v>0</v>
      </c>
      <c r="K89" s="186"/>
      <c r="L89" s="58">
        <v>0</v>
      </c>
      <c r="M89" s="58">
        <v>0</v>
      </c>
      <c r="N89" s="186"/>
      <c r="O89" s="58">
        <v>1410000</v>
      </c>
      <c r="P89" s="118"/>
      <c r="Q89" s="59">
        <v>4444</v>
      </c>
      <c r="R89" s="118"/>
      <c r="S89" s="58">
        <v>7459613059</v>
      </c>
      <c r="T89" s="59"/>
      <c r="U89" s="58">
        <v>6228757062</v>
      </c>
      <c r="V89" s="119"/>
      <c r="W89" s="62">
        <v>2.7976785726958162E-3</v>
      </c>
    </row>
    <row r="90" spans="1:23" x14ac:dyDescent="0.4">
      <c r="A90" s="118" t="s">
        <v>159</v>
      </c>
      <c r="B90" s="118"/>
      <c r="C90" s="58">
        <v>1303000</v>
      </c>
      <c r="D90" s="59"/>
      <c r="E90" s="58">
        <v>7436289171</v>
      </c>
      <c r="F90" s="59"/>
      <c r="G90" s="58">
        <v>6540998107.5</v>
      </c>
      <c r="H90" s="119"/>
      <c r="I90" s="58">
        <v>833920</v>
      </c>
      <c r="J90" s="58">
        <v>0</v>
      </c>
      <c r="K90" s="186"/>
      <c r="L90" s="58">
        <v>0</v>
      </c>
      <c r="M90" s="58">
        <v>0</v>
      </c>
      <c r="N90" s="186"/>
      <c r="O90" s="58">
        <v>2136920</v>
      </c>
      <c r="P90" s="118"/>
      <c r="Q90" s="59">
        <v>2912</v>
      </c>
      <c r="R90" s="118"/>
      <c r="S90" s="58">
        <v>7436289171</v>
      </c>
      <c r="T90" s="59"/>
      <c r="U90" s="58">
        <v>6185685909.3120003</v>
      </c>
      <c r="V90" s="119"/>
      <c r="W90" s="62">
        <v>2.7783329408503136E-3</v>
      </c>
    </row>
    <row r="91" spans="1:23" ht="31.5" x14ac:dyDescent="0.4">
      <c r="A91" s="118" t="s">
        <v>160</v>
      </c>
      <c r="B91" s="118"/>
      <c r="C91" s="58">
        <v>2125333</v>
      </c>
      <c r="D91" s="59"/>
      <c r="E91" s="58">
        <v>7455772088</v>
      </c>
      <c r="F91" s="59"/>
      <c r="G91" s="58">
        <v>6724683576.1129503</v>
      </c>
      <c r="H91" s="119"/>
      <c r="I91" s="58">
        <v>0</v>
      </c>
      <c r="J91" s="58">
        <v>0</v>
      </c>
      <c r="K91" s="186"/>
      <c r="L91" s="58">
        <v>0</v>
      </c>
      <c r="M91" s="58">
        <v>0</v>
      </c>
      <c r="N91" s="186"/>
      <c r="O91" s="58">
        <v>2125333</v>
      </c>
      <c r="P91" s="118"/>
      <c r="Q91" s="59">
        <v>2869</v>
      </c>
      <c r="R91" s="118"/>
      <c r="S91" s="58">
        <v>7455772088</v>
      </c>
      <c r="T91" s="59"/>
      <c r="U91" s="58">
        <v>6061299773.7568502</v>
      </c>
      <c r="V91" s="119"/>
      <c r="W91" s="62">
        <v>2.7224642622810224E-3</v>
      </c>
    </row>
    <row r="92" spans="1:23" x14ac:dyDescent="0.4">
      <c r="A92" s="118" t="s">
        <v>161</v>
      </c>
      <c r="B92" s="118"/>
      <c r="C92" s="58">
        <v>185600</v>
      </c>
      <c r="D92" s="59"/>
      <c r="E92" s="58">
        <v>7418476299</v>
      </c>
      <c r="F92" s="59"/>
      <c r="G92" s="58">
        <v>4619771827.1999998</v>
      </c>
      <c r="H92" s="119"/>
      <c r="I92" s="58">
        <v>0</v>
      </c>
      <c r="J92" s="58">
        <v>0</v>
      </c>
      <c r="K92" s="186"/>
      <c r="L92" s="58">
        <v>0</v>
      </c>
      <c r="M92" s="58">
        <v>0</v>
      </c>
      <c r="N92" s="186"/>
      <c r="O92" s="58">
        <v>185600</v>
      </c>
      <c r="P92" s="118"/>
      <c r="Q92" s="59">
        <v>32230</v>
      </c>
      <c r="R92" s="118"/>
      <c r="S92" s="58">
        <v>7418476299</v>
      </c>
      <c r="T92" s="59"/>
      <c r="U92" s="58">
        <v>5946295766.3999996</v>
      </c>
      <c r="V92" s="119"/>
      <c r="W92" s="62">
        <v>2.6708096153018859E-3</v>
      </c>
    </row>
    <row r="93" spans="1:23" x14ac:dyDescent="0.4">
      <c r="A93" s="118" t="s">
        <v>162</v>
      </c>
      <c r="B93" s="118"/>
      <c r="C93" s="58">
        <v>1618000</v>
      </c>
      <c r="D93" s="59"/>
      <c r="E93" s="58">
        <v>7457233239</v>
      </c>
      <c r="F93" s="59"/>
      <c r="G93" s="58">
        <v>6787333638</v>
      </c>
      <c r="H93" s="119"/>
      <c r="I93" s="58">
        <v>0</v>
      </c>
      <c r="J93" s="58">
        <v>0</v>
      </c>
      <c r="K93" s="186"/>
      <c r="L93" s="58">
        <v>0</v>
      </c>
      <c r="M93" s="58">
        <v>0</v>
      </c>
      <c r="N93" s="186"/>
      <c r="O93" s="58">
        <v>1618000</v>
      </c>
      <c r="P93" s="118"/>
      <c r="Q93" s="59">
        <v>3656</v>
      </c>
      <c r="R93" s="118"/>
      <c r="S93" s="58">
        <v>7457233239</v>
      </c>
      <c r="T93" s="59"/>
      <c r="U93" s="58">
        <v>5880211294.3999996</v>
      </c>
      <c r="V93" s="119"/>
      <c r="W93" s="62">
        <v>2.6411274316074473E-3</v>
      </c>
    </row>
    <row r="94" spans="1:23" x14ac:dyDescent="0.4">
      <c r="A94" s="118" t="s">
        <v>163</v>
      </c>
      <c r="B94" s="118"/>
      <c r="C94" s="58">
        <v>3028300</v>
      </c>
      <c r="D94" s="59"/>
      <c r="E94" s="58">
        <v>7416363247</v>
      </c>
      <c r="F94" s="59"/>
      <c r="G94" s="58">
        <v>6330622236.3450003</v>
      </c>
      <c r="H94" s="119"/>
      <c r="I94" s="58">
        <v>0</v>
      </c>
      <c r="J94" s="58">
        <v>0</v>
      </c>
      <c r="K94" s="186"/>
      <c r="L94" s="58">
        <v>0</v>
      </c>
      <c r="M94" s="58">
        <v>0</v>
      </c>
      <c r="N94" s="186"/>
      <c r="O94" s="58">
        <v>3028300</v>
      </c>
      <c r="P94" s="118"/>
      <c r="Q94" s="59">
        <v>1937</v>
      </c>
      <c r="R94" s="118"/>
      <c r="S94" s="58">
        <v>7416363247</v>
      </c>
      <c r="T94" s="59"/>
      <c r="U94" s="58">
        <v>5830915488.2550001</v>
      </c>
      <c r="V94" s="119"/>
      <c r="W94" s="62">
        <v>2.6189859643447398E-3</v>
      </c>
    </row>
    <row r="95" spans="1:23" ht="31.5" x14ac:dyDescent="0.4">
      <c r="A95" s="118" t="s">
        <v>164</v>
      </c>
      <c r="B95" s="118"/>
      <c r="C95" s="58">
        <v>134139</v>
      </c>
      <c r="D95" s="59"/>
      <c r="E95" s="58">
        <v>7459821480</v>
      </c>
      <c r="F95" s="59"/>
      <c r="G95" s="58">
        <v>5713656405.9075003</v>
      </c>
      <c r="H95" s="119"/>
      <c r="I95" s="58">
        <v>0</v>
      </c>
      <c r="J95" s="58">
        <v>0</v>
      </c>
      <c r="K95" s="186"/>
      <c r="L95" s="58">
        <v>0</v>
      </c>
      <c r="M95" s="58">
        <v>0</v>
      </c>
      <c r="N95" s="186"/>
      <c r="O95" s="58">
        <v>134139</v>
      </c>
      <c r="P95" s="118"/>
      <c r="Q95" s="59">
        <v>41250</v>
      </c>
      <c r="R95" s="118"/>
      <c r="S95" s="58">
        <v>7459821480</v>
      </c>
      <c r="T95" s="59"/>
      <c r="U95" s="58">
        <v>5500311009.1875</v>
      </c>
      <c r="V95" s="119"/>
      <c r="W95" s="62">
        <v>2.4704932461478571E-3</v>
      </c>
    </row>
    <row r="96" spans="1:23" x14ac:dyDescent="0.4">
      <c r="A96" s="118" t="s">
        <v>165</v>
      </c>
      <c r="B96" s="118"/>
      <c r="C96" s="58">
        <v>300464</v>
      </c>
      <c r="D96" s="59"/>
      <c r="E96" s="58">
        <v>2525412875</v>
      </c>
      <c r="F96" s="59"/>
      <c r="G96" s="58">
        <v>3016630015.9200001</v>
      </c>
      <c r="H96" s="119"/>
      <c r="I96" s="58">
        <v>0</v>
      </c>
      <c r="J96" s="58">
        <v>0</v>
      </c>
      <c r="K96" s="186"/>
      <c r="L96" s="58">
        <v>0</v>
      </c>
      <c r="M96" s="58">
        <v>0</v>
      </c>
      <c r="N96" s="186"/>
      <c r="O96" s="58">
        <v>300464</v>
      </c>
      <c r="P96" s="118"/>
      <c r="Q96" s="59">
        <v>9500</v>
      </c>
      <c r="R96" s="118"/>
      <c r="S96" s="58">
        <v>2525412875</v>
      </c>
      <c r="T96" s="59"/>
      <c r="U96" s="58">
        <v>2837424272.4000001</v>
      </c>
      <c r="V96" s="119"/>
      <c r="W96" s="62">
        <v>1.2744438432138192E-3</v>
      </c>
    </row>
    <row r="97" spans="1:23" x14ac:dyDescent="0.4">
      <c r="A97" s="118" t="s">
        <v>166</v>
      </c>
      <c r="B97" s="118"/>
      <c r="C97" s="58">
        <v>139685</v>
      </c>
      <c r="D97" s="59"/>
      <c r="E97" s="58">
        <v>2288275221</v>
      </c>
      <c r="F97" s="59"/>
      <c r="G97" s="58">
        <v>2600733064.7024999</v>
      </c>
      <c r="H97" s="119"/>
      <c r="I97" s="58">
        <v>0</v>
      </c>
      <c r="J97" s="58">
        <v>0</v>
      </c>
      <c r="K97" s="186"/>
      <c r="L97" s="58">
        <v>0</v>
      </c>
      <c r="M97" s="58">
        <v>0</v>
      </c>
      <c r="N97" s="186"/>
      <c r="O97" s="58">
        <v>139685</v>
      </c>
      <c r="P97" s="118"/>
      <c r="Q97" s="59">
        <v>17730</v>
      </c>
      <c r="R97" s="118"/>
      <c r="S97" s="58">
        <v>2288275221</v>
      </c>
      <c r="T97" s="59"/>
      <c r="U97" s="58">
        <v>2461879190.4524999</v>
      </c>
      <c r="V97" s="119"/>
      <c r="W97" s="62">
        <v>1.1057658199119344E-3</v>
      </c>
    </row>
    <row r="98" spans="1:23" x14ac:dyDescent="0.4">
      <c r="A98" s="118" t="s">
        <v>167</v>
      </c>
      <c r="B98" s="118"/>
      <c r="C98" s="58">
        <v>141561</v>
      </c>
      <c r="D98" s="59"/>
      <c r="E98" s="58">
        <v>2528692670</v>
      </c>
      <c r="F98" s="59"/>
      <c r="G98" s="58">
        <v>2493535577.526</v>
      </c>
      <c r="H98" s="119"/>
      <c r="I98" s="58">
        <v>0</v>
      </c>
      <c r="J98" s="58">
        <v>0</v>
      </c>
      <c r="K98" s="186"/>
      <c r="L98" s="58">
        <v>0</v>
      </c>
      <c r="M98" s="58">
        <v>0</v>
      </c>
      <c r="N98" s="186"/>
      <c r="O98" s="58">
        <v>141561</v>
      </c>
      <c r="P98" s="118"/>
      <c r="Q98" s="59">
        <v>16490</v>
      </c>
      <c r="R98" s="118"/>
      <c r="S98" s="58">
        <v>2528692670</v>
      </c>
      <c r="T98" s="59"/>
      <c r="U98" s="58">
        <v>2320451561.7045002</v>
      </c>
      <c r="V98" s="119"/>
      <c r="W98" s="62">
        <v>1.0422428661994948E-3</v>
      </c>
    </row>
    <row r="99" spans="1:23" ht="16.5" thickBot="1" x14ac:dyDescent="0.45">
      <c r="A99" s="118" t="s">
        <v>168</v>
      </c>
      <c r="B99" s="118"/>
      <c r="C99" s="58">
        <v>21200000</v>
      </c>
      <c r="D99" s="59"/>
      <c r="E99" s="58">
        <v>46470156594</v>
      </c>
      <c r="F99" s="59"/>
      <c r="G99" s="58">
        <v>43454299320</v>
      </c>
      <c r="H99" s="119"/>
      <c r="I99" s="58">
        <v>0</v>
      </c>
      <c r="J99" s="58">
        <v>0</v>
      </c>
      <c r="K99" s="186"/>
      <c r="L99" s="58">
        <v>21200000</v>
      </c>
      <c r="M99" s="58">
        <v>46470156594</v>
      </c>
      <c r="N99" s="186"/>
      <c r="O99" s="58">
        <v>0</v>
      </c>
      <c r="P99" s="118"/>
      <c r="Q99" s="59">
        <v>0</v>
      </c>
      <c r="R99" s="118"/>
      <c r="S99" s="58">
        <v>0</v>
      </c>
      <c r="T99" s="59"/>
      <c r="U99" s="58">
        <v>0</v>
      </c>
      <c r="V99" s="119"/>
      <c r="W99" s="62">
        <v>0</v>
      </c>
    </row>
    <row r="100" spans="1:23" ht="16.5" thickBot="1" x14ac:dyDescent="0.45">
      <c r="A100" s="16" t="s">
        <v>2</v>
      </c>
      <c r="B100" s="16"/>
      <c r="C100" s="60">
        <f>SUM(C10:C99)</f>
        <v>453776754</v>
      </c>
      <c r="D100" s="43"/>
      <c r="E100" s="60">
        <f>SUM(E10:E99)</f>
        <v>1882417840784</v>
      </c>
      <c r="F100" s="43"/>
      <c r="G100" s="60">
        <f>SUM(G10:G99)</f>
        <v>2111105429354.0784</v>
      </c>
      <c r="H100" s="41"/>
      <c r="I100" s="60">
        <f>SUM(I10:I99)</f>
        <v>94906774</v>
      </c>
      <c r="J100" s="60">
        <f>SUM(J10:J99)</f>
        <v>413323783960</v>
      </c>
      <c r="L100" s="60">
        <f>SUM(L10:L99)</f>
        <v>31999000</v>
      </c>
      <c r="M100" s="60">
        <f>SUM(M10:M99)</f>
        <v>165464352865</v>
      </c>
      <c r="O100" s="60">
        <f>SUM(O10:O99)</f>
        <v>516684528</v>
      </c>
      <c r="P100" s="43"/>
      <c r="Q100" s="64"/>
      <c r="R100" s="43"/>
      <c r="S100" s="60">
        <f>SUM(S10:S99)</f>
        <v>2130277271879</v>
      </c>
      <c r="T100" s="43"/>
      <c r="U100" s="60">
        <f>SUM(U10:U99)</f>
        <v>2207870810787.8247</v>
      </c>
      <c r="V100" s="41"/>
      <c r="W100" s="63">
        <f>SUM(W10:W99)</f>
        <v>0.99167663743146317</v>
      </c>
    </row>
    <row r="101" spans="1:23" ht="16.5" thickTop="1" x14ac:dyDescent="0.4"/>
    <row r="102" spans="1:23" x14ac:dyDescent="0.4"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</row>
    <row r="103" spans="1:23" x14ac:dyDescent="0.4">
      <c r="E103" s="122"/>
      <c r="G103" s="122"/>
      <c r="M103" s="122"/>
      <c r="O103" s="122"/>
      <c r="Q103" s="122"/>
      <c r="U103" s="122"/>
      <c r="W103" s="122"/>
    </row>
    <row r="104" spans="1:23" x14ac:dyDescent="0.4">
      <c r="C104" s="122"/>
      <c r="I104" s="122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2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10"/>
  <sheetViews>
    <sheetView rightToLeft="1" view="pageBreakPreview" zoomScale="112" zoomScaleNormal="100" zoomScaleSheetLayoutView="112" workbookViewId="0">
      <selection activeCell="T15" sqref="T15"/>
    </sheetView>
  </sheetViews>
  <sheetFormatPr defaultRowHeight="18" x14ac:dyDescent="0.45"/>
  <cols>
    <col min="1" max="1" width="26" style="11" bestFit="1" customWidth="1"/>
    <col min="2" max="2" width="10.140625" style="11" bestFit="1" customWidth="1"/>
    <col min="3" max="3" width="0.85546875" style="11" customWidth="1"/>
    <col min="4" max="4" width="10.42578125" style="11" bestFit="1" customWidth="1"/>
    <col min="5" max="5" width="1.28515625" style="11" customWidth="1"/>
    <col min="6" max="6" width="10.28515625" style="11" bestFit="1" customWidth="1"/>
    <col min="7" max="7" width="1" style="11" customWidth="1"/>
    <col min="8" max="8" width="8.28515625" style="11" bestFit="1" customWidth="1"/>
    <col min="9" max="9" width="0.85546875" style="11" customWidth="1"/>
    <col min="10" max="10" width="9" style="11" bestFit="1" customWidth="1"/>
    <col min="11" max="11" width="0.7109375" style="11" customWidth="1"/>
    <col min="12" max="12" width="5.5703125" style="11" bestFit="1" customWidth="1"/>
    <col min="13" max="13" width="0.7109375" style="11" customWidth="1"/>
    <col min="14" max="14" width="12.140625" style="11" bestFit="1" customWidth="1"/>
    <col min="15" max="15" width="0.5703125" style="11" customWidth="1"/>
    <col min="16" max="16" width="9" style="11" bestFit="1" customWidth="1"/>
    <col min="17" max="17" width="0.5703125" style="11" customWidth="1"/>
    <col min="18" max="18" width="12.140625" style="11" bestFit="1" customWidth="1"/>
    <col min="19" max="16384" width="9.140625" style="11"/>
  </cols>
  <sheetData>
    <row r="1" spans="1:18" ht="19.5" x14ac:dyDescent="0.5">
      <c r="A1" s="172" t="str">
        <f>درآمدها!A1</f>
        <v xml:space="preserve">صندوق سرمایه گذاری کارگزاری پارسیان 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</row>
    <row r="2" spans="1:18" ht="19.5" x14ac:dyDescent="0.5">
      <c r="A2" s="172" t="s">
        <v>62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18" ht="19.5" x14ac:dyDescent="0.5">
      <c r="A3" s="172" t="str">
        <f>درآمدها!A3</f>
        <v>برای ماه منتهی به 1402/11/27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1:18" ht="21" x14ac:dyDescent="0.45">
      <c r="A4" s="160" t="s">
        <v>77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</row>
    <row r="5" spans="1:18" ht="16.5" customHeight="1" thickBot="1" x14ac:dyDescent="0.5">
      <c r="A5" s="22"/>
      <c r="B5" s="173"/>
      <c r="C5" s="173"/>
      <c r="D5" s="173"/>
      <c r="E5" s="173"/>
      <c r="F5" s="173"/>
      <c r="H5" s="162" t="s">
        <v>228</v>
      </c>
      <c r="I5" s="162"/>
      <c r="J5" s="162"/>
      <c r="K5" s="162"/>
      <c r="L5" s="162"/>
      <c r="N5" s="162" t="s">
        <v>229</v>
      </c>
      <c r="O5" s="162"/>
      <c r="P5" s="162"/>
      <c r="Q5" s="162"/>
      <c r="R5" s="162"/>
    </row>
    <row r="6" spans="1:18" ht="38.25" customHeight="1" thickBot="1" x14ac:dyDescent="0.5">
      <c r="A6" s="11" t="s">
        <v>35</v>
      </c>
      <c r="B6" s="32" t="s">
        <v>44</v>
      </c>
      <c r="C6" s="33"/>
      <c r="D6" s="32" t="s">
        <v>22</v>
      </c>
      <c r="E6" s="33"/>
      <c r="F6" s="32" t="s">
        <v>32</v>
      </c>
      <c r="G6" s="33"/>
      <c r="H6" s="32" t="s">
        <v>63</v>
      </c>
      <c r="I6" s="33"/>
      <c r="J6" s="32" t="s">
        <v>40</v>
      </c>
      <c r="K6" s="33"/>
      <c r="L6" s="32" t="s">
        <v>45</v>
      </c>
      <c r="N6" s="32" t="s">
        <v>63</v>
      </c>
      <c r="O6" s="33"/>
      <c r="P6" s="32" t="s">
        <v>40</v>
      </c>
      <c r="Q6" s="33"/>
      <c r="R6" s="32" t="s">
        <v>45</v>
      </c>
    </row>
    <row r="7" spans="1:18" x14ac:dyDescent="0.45">
      <c r="A7" s="11" t="s">
        <v>205</v>
      </c>
      <c r="B7" s="6" t="s">
        <v>207</v>
      </c>
      <c r="D7" s="6" t="s">
        <v>208</v>
      </c>
      <c r="F7" s="6">
        <v>18.5</v>
      </c>
      <c r="H7" s="89">
        <v>0</v>
      </c>
      <c r="I7" s="90"/>
      <c r="J7" s="89">
        <v>0</v>
      </c>
      <c r="K7" s="57"/>
      <c r="L7" s="89">
        <f t="shared" ref="L7:L8" si="0">H7-J7</f>
        <v>0</v>
      </c>
      <c r="M7" s="72"/>
      <c r="N7" s="72">
        <v>10165119231</v>
      </c>
      <c r="O7" s="72"/>
      <c r="P7" s="89">
        <v>0</v>
      </c>
      <c r="Q7" s="72"/>
      <c r="R7" s="72">
        <v>10165119231</v>
      </c>
    </row>
    <row r="8" spans="1:18" ht="18.75" thickBot="1" x14ac:dyDescent="0.5">
      <c r="A8" s="11" t="s">
        <v>206</v>
      </c>
      <c r="B8" s="6" t="s">
        <v>207</v>
      </c>
      <c r="D8" s="6" t="s">
        <v>209</v>
      </c>
      <c r="F8" s="6">
        <v>18</v>
      </c>
      <c r="H8" s="89">
        <v>0</v>
      </c>
      <c r="I8" s="90"/>
      <c r="J8" s="89">
        <v>0</v>
      </c>
      <c r="K8" s="57"/>
      <c r="L8" s="89">
        <f t="shared" si="0"/>
        <v>0</v>
      </c>
      <c r="M8" s="72"/>
      <c r="N8" s="72">
        <v>9902809353</v>
      </c>
      <c r="O8" s="72"/>
      <c r="P8" s="89">
        <v>0</v>
      </c>
      <c r="Q8" s="72"/>
      <c r="R8" s="72">
        <f>N8+P8</f>
        <v>9902809353</v>
      </c>
    </row>
    <row r="9" spans="1:18" ht="18.75" thickBot="1" x14ac:dyDescent="0.5">
      <c r="A9" s="11" t="s">
        <v>2</v>
      </c>
      <c r="B9" s="6"/>
      <c r="D9" s="6"/>
      <c r="F9" s="6"/>
      <c r="H9" s="184">
        <f>SUM(H7:H8)</f>
        <v>0</v>
      </c>
      <c r="I9" s="90"/>
      <c r="J9" s="184">
        <f>SUM(J7:J8)</f>
        <v>0</v>
      </c>
      <c r="K9" s="57"/>
      <c r="L9" s="184">
        <f>SUM(L7:L8)</f>
        <v>0</v>
      </c>
      <c r="M9" s="72"/>
      <c r="N9" s="185">
        <f>SUM(N7:N8)</f>
        <v>20067928584</v>
      </c>
      <c r="O9" s="72"/>
      <c r="P9" s="184">
        <f>SUM(P7:P8)</f>
        <v>0</v>
      </c>
      <c r="Q9" s="72"/>
      <c r="R9" s="185">
        <f>SUM(R7:R8)</f>
        <v>20067928584</v>
      </c>
    </row>
    <row r="10" spans="1:18" ht="18.75" thickTop="1" x14ac:dyDescent="0.45"/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"/>
  <sheetViews>
    <sheetView rightToLeft="1" view="pageBreakPreview" zoomScale="118" zoomScaleNormal="100" zoomScaleSheetLayoutView="118" workbookViewId="0">
      <selection activeCell="H11" sqref="H11"/>
    </sheetView>
  </sheetViews>
  <sheetFormatPr defaultRowHeight="18" x14ac:dyDescent="0.45"/>
  <cols>
    <col min="1" max="1" width="20.140625" style="11" customWidth="1"/>
    <col min="2" max="2" width="14.42578125" style="11" bestFit="1" customWidth="1"/>
    <col min="3" max="3" width="0.85546875" style="11" customWidth="1"/>
    <col min="4" max="4" width="12.85546875" style="11" bestFit="1" customWidth="1"/>
    <col min="5" max="5" width="0.7109375" style="11" customWidth="1"/>
    <col min="6" max="6" width="14.42578125" style="11" bestFit="1" customWidth="1"/>
    <col min="7" max="7" width="0.7109375" style="11" customWidth="1"/>
    <col min="8" max="8" width="15.85546875" style="11" bestFit="1" customWidth="1"/>
    <col min="9" max="9" width="0.5703125" style="11" customWidth="1"/>
    <col min="10" max="10" width="9.28515625" style="11" bestFit="1" customWidth="1"/>
    <col min="11" max="11" width="0.5703125" style="11" customWidth="1"/>
    <col min="12" max="12" width="15.85546875" style="11" bestFit="1" customWidth="1"/>
    <col min="13" max="16384" width="9.140625" style="11"/>
  </cols>
  <sheetData>
    <row r="1" spans="1:12" ht="19.5" x14ac:dyDescent="0.5">
      <c r="A1" s="172" t="str">
        <f>درآمدها!A1</f>
        <v xml:space="preserve">صندوق سرمایه گذاری کارگزاری پارسیان 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9.5" x14ac:dyDescent="0.5">
      <c r="A2" s="172" t="s">
        <v>62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19.5" x14ac:dyDescent="0.5">
      <c r="A3" s="172" t="str">
        <f>درآمدها!A3</f>
        <v>برای ماه منتهی به 1402/11/27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ht="21" x14ac:dyDescent="0.45">
      <c r="A4" s="160" t="s">
        <v>78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ht="16.5" customHeight="1" thickBot="1" x14ac:dyDescent="0.5">
      <c r="A5" s="22"/>
      <c r="B5" s="162" t="s">
        <v>228</v>
      </c>
      <c r="C5" s="162"/>
      <c r="D5" s="162"/>
      <c r="E5" s="162"/>
      <c r="F5" s="162"/>
      <c r="H5" s="162" t="s">
        <v>229</v>
      </c>
      <c r="I5" s="162"/>
      <c r="J5" s="162"/>
      <c r="K5" s="162"/>
      <c r="L5" s="162"/>
    </row>
    <row r="6" spans="1:12" ht="38.25" customHeight="1" thickBot="1" x14ac:dyDescent="0.5">
      <c r="A6" s="11" t="s">
        <v>35</v>
      </c>
      <c r="B6" s="32" t="s">
        <v>63</v>
      </c>
      <c r="C6" s="33"/>
      <c r="D6" s="32" t="s">
        <v>40</v>
      </c>
      <c r="E6" s="33"/>
      <c r="F6" s="32" t="s">
        <v>45</v>
      </c>
      <c r="H6" s="32" t="s">
        <v>63</v>
      </c>
      <c r="I6" s="33"/>
      <c r="J6" s="32" t="s">
        <v>40</v>
      </c>
      <c r="K6" s="33"/>
      <c r="L6" s="32" t="s">
        <v>45</v>
      </c>
    </row>
    <row r="7" spans="1:12" s="3" customFormat="1" ht="15.75" x14ac:dyDescent="0.4">
      <c r="A7" s="3" t="s">
        <v>210</v>
      </c>
      <c r="B7" s="94">
        <v>708225714</v>
      </c>
      <c r="C7" s="94"/>
      <c r="D7" s="94">
        <v>-3857360</v>
      </c>
      <c r="E7" s="94"/>
      <c r="F7" s="94">
        <v>712083074</v>
      </c>
      <c r="G7" s="95"/>
      <c r="H7" s="94">
        <v>7906874890</v>
      </c>
      <c r="I7" s="94"/>
      <c r="J7" s="94"/>
      <c r="K7" s="94"/>
      <c r="L7" s="94">
        <v>7906874890</v>
      </c>
    </row>
    <row r="8" spans="1:12" ht="18.75" thickBot="1" x14ac:dyDescent="0.5">
      <c r="A8" s="11" t="s">
        <v>211</v>
      </c>
      <c r="B8" s="92">
        <v>16736015</v>
      </c>
      <c r="C8" s="93"/>
      <c r="D8" s="92">
        <v>0</v>
      </c>
      <c r="E8" s="93"/>
      <c r="F8" s="92">
        <v>16736015</v>
      </c>
      <c r="G8" s="93"/>
      <c r="H8" s="92">
        <v>576460346</v>
      </c>
      <c r="I8" s="93"/>
      <c r="J8" s="92">
        <v>0</v>
      </c>
      <c r="K8" s="93"/>
      <c r="L8" s="92">
        <v>576460346</v>
      </c>
    </row>
    <row r="9" spans="1:12" ht="18.75" thickBot="1" x14ac:dyDescent="0.5">
      <c r="A9" s="11" t="s">
        <v>2</v>
      </c>
      <c r="B9" s="85">
        <f>SUM(B7:B8)</f>
        <v>724961729</v>
      </c>
      <c r="D9" s="85">
        <f>SUM(D7:D8)</f>
        <v>-3857360</v>
      </c>
      <c r="F9" s="85">
        <f>SUM(F7:F8)</f>
        <v>728819089</v>
      </c>
      <c r="H9" s="85">
        <f>SUM(H7:H8)</f>
        <v>8483335236</v>
      </c>
      <c r="J9" s="85">
        <f>SUM(J7:J8)</f>
        <v>0</v>
      </c>
      <c r="L9" s="85">
        <f>SUM(L7:L8)</f>
        <v>8483335236</v>
      </c>
    </row>
    <row r="10" spans="1:12" ht="18.75" thickTop="1" x14ac:dyDescent="0.45"/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rightToLeft="1" view="pageBreakPreview" zoomScale="91" zoomScaleNormal="100" zoomScaleSheetLayoutView="91" workbookViewId="0">
      <selection activeCell="T23" sqref="T23"/>
    </sheetView>
  </sheetViews>
  <sheetFormatPr defaultRowHeight="18" x14ac:dyDescent="0.45"/>
  <cols>
    <col min="1" max="1" width="28.28515625" style="11" bestFit="1" customWidth="1"/>
    <col min="2" max="2" width="9.7109375" style="11" bestFit="1" customWidth="1"/>
    <col min="3" max="3" width="0.85546875" style="11" customWidth="1"/>
    <col min="4" max="4" width="12.7109375" style="11" bestFit="1" customWidth="1"/>
    <col min="5" max="5" width="0.5703125" style="11" customWidth="1"/>
    <col min="6" max="6" width="12.5703125" style="11" bestFit="1" customWidth="1"/>
    <col min="7" max="7" width="0.85546875" style="11" customWidth="1"/>
    <col min="8" max="8" width="12.140625" style="11" bestFit="1" customWidth="1"/>
    <col min="9" max="9" width="0.5703125" style="11" customWidth="1"/>
    <col min="10" max="10" width="10.7109375" style="11" bestFit="1" customWidth="1"/>
    <col min="11" max="11" width="0.42578125" style="11" customWidth="1"/>
    <col min="12" max="12" width="15.140625" style="11" bestFit="1" customWidth="1"/>
    <col min="13" max="13" width="0.42578125" style="11" customWidth="1"/>
    <col min="14" max="14" width="15" style="11" bestFit="1" customWidth="1"/>
    <col min="15" max="15" width="0.5703125" style="11" customWidth="1"/>
    <col min="16" max="16" width="13.140625" style="11" bestFit="1" customWidth="1"/>
    <col min="17" max="16384" width="9.140625" style="11"/>
  </cols>
  <sheetData>
    <row r="1" spans="1:20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</row>
    <row r="2" spans="1:20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0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20" ht="21" x14ac:dyDescent="0.45">
      <c r="A4" s="160" t="s">
        <v>55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1:20" ht="16.5" customHeight="1" thickBot="1" x14ac:dyDescent="0.5">
      <c r="B5" s="162" t="s">
        <v>228</v>
      </c>
      <c r="C5" s="162"/>
      <c r="D5" s="162"/>
      <c r="E5" s="162"/>
      <c r="F5" s="162"/>
      <c r="G5" s="162"/>
      <c r="H5" s="162"/>
      <c r="J5" s="162" t="s">
        <v>229</v>
      </c>
      <c r="K5" s="162"/>
      <c r="L5" s="162"/>
      <c r="M5" s="162"/>
      <c r="N5" s="162"/>
      <c r="O5" s="162"/>
      <c r="P5" s="162"/>
    </row>
    <row r="6" spans="1:20" ht="36.75" thickBot="1" x14ac:dyDescent="0.5">
      <c r="A6" s="21" t="s">
        <v>35</v>
      </c>
      <c r="B6" s="24" t="s">
        <v>3</v>
      </c>
      <c r="C6" s="21"/>
      <c r="D6" s="26" t="s">
        <v>50</v>
      </c>
      <c r="E6" s="21"/>
      <c r="F6" s="24" t="s">
        <v>47</v>
      </c>
      <c r="G6" s="21"/>
      <c r="H6" s="34" t="s">
        <v>51</v>
      </c>
      <c r="J6" s="24" t="s">
        <v>3</v>
      </c>
      <c r="K6" s="21"/>
      <c r="L6" s="26" t="s">
        <v>20</v>
      </c>
      <c r="M6" s="21"/>
      <c r="N6" s="24" t="s">
        <v>47</v>
      </c>
      <c r="O6" s="21"/>
      <c r="P6" s="34" t="s">
        <v>51</v>
      </c>
    </row>
    <row r="7" spans="1:20" x14ac:dyDescent="0.45">
      <c r="A7" s="11" t="s">
        <v>80</v>
      </c>
      <c r="B7" s="135">
        <v>0</v>
      </c>
      <c r="C7" s="127"/>
      <c r="D7" s="135">
        <v>0</v>
      </c>
      <c r="E7" s="127"/>
      <c r="F7" s="135">
        <v>0</v>
      </c>
      <c r="G7" s="127"/>
      <c r="H7" s="135">
        <v>0</v>
      </c>
      <c r="I7" s="127"/>
      <c r="J7" s="135">
        <v>24004290</v>
      </c>
      <c r="K7" s="127"/>
      <c r="L7" s="135">
        <v>113324848405</v>
      </c>
      <c r="M7" s="127"/>
      <c r="N7" s="135">
        <v>87337540929</v>
      </c>
      <c r="O7" s="127"/>
      <c r="P7" s="135">
        <v>25987307476</v>
      </c>
    </row>
    <row r="8" spans="1:20" x14ac:dyDescent="0.45">
      <c r="A8" s="11" t="s">
        <v>84</v>
      </c>
      <c r="B8" s="135">
        <v>0</v>
      </c>
      <c r="C8" s="127"/>
      <c r="D8" s="135">
        <v>0</v>
      </c>
      <c r="E8" s="127"/>
      <c r="F8" s="135">
        <v>0</v>
      </c>
      <c r="G8" s="127"/>
      <c r="H8" s="135">
        <v>0</v>
      </c>
      <c r="I8" s="127"/>
      <c r="J8" s="135">
        <v>7350000</v>
      </c>
      <c r="K8" s="127"/>
      <c r="L8" s="135">
        <v>40896132947</v>
      </c>
      <c r="M8" s="127"/>
      <c r="N8" s="135">
        <v>34332150996</v>
      </c>
      <c r="O8" s="127"/>
      <c r="P8" s="135">
        <v>6563981951</v>
      </c>
    </row>
    <row r="9" spans="1:20" x14ac:dyDescent="0.45">
      <c r="A9" s="11" t="s">
        <v>120</v>
      </c>
      <c r="B9" s="135">
        <v>0</v>
      </c>
      <c r="C9" s="127"/>
      <c r="D9" s="135">
        <v>0</v>
      </c>
      <c r="E9" s="127"/>
      <c r="F9" s="135">
        <v>0</v>
      </c>
      <c r="G9" s="127"/>
      <c r="H9" s="135">
        <v>0</v>
      </c>
      <c r="I9" s="127"/>
      <c r="J9" s="135">
        <v>120000</v>
      </c>
      <c r="K9" s="127"/>
      <c r="L9" s="135">
        <v>10270524790</v>
      </c>
      <c r="M9" s="127"/>
      <c r="N9" s="135">
        <v>8047300315</v>
      </c>
      <c r="O9" s="127"/>
      <c r="P9" s="135">
        <v>2223224475</v>
      </c>
    </row>
    <row r="10" spans="1:20" x14ac:dyDescent="0.45">
      <c r="A10" s="11" t="s">
        <v>213</v>
      </c>
      <c r="B10" s="135">
        <v>0</v>
      </c>
      <c r="C10" s="136"/>
      <c r="D10" s="135">
        <v>0</v>
      </c>
      <c r="E10" s="136"/>
      <c r="F10" s="135">
        <v>0</v>
      </c>
      <c r="G10" s="136"/>
      <c r="H10" s="135">
        <v>0</v>
      </c>
      <c r="I10" s="136"/>
      <c r="J10" s="135">
        <v>1455470</v>
      </c>
      <c r="K10" s="136"/>
      <c r="L10" s="135">
        <v>21491750655</v>
      </c>
      <c r="M10" s="136"/>
      <c r="N10" s="135">
        <v>19913515398</v>
      </c>
      <c r="O10" s="136"/>
      <c r="P10" s="135">
        <v>1578235257</v>
      </c>
    </row>
    <row r="11" spans="1:20" x14ac:dyDescent="0.45">
      <c r="A11" s="11" t="s">
        <v>97</v>
      </c>
      <c r="B11" s="135">
        <v>0</v>
      </c>
      <c r="C11" s="127"/>
      <c r="D11" s="135">
        <v>0</v>
      </c>
      <c r="E11" s="127"/>
      <c r="F11" s="135">
        <v>0</v>
      </c>
      <c r="G11" s="127"/>
      <c r="H11" s="135">
        <v>0</v>
      </c>
      <c r="I11" s="127"/>
      <c r="J11" s="135">
        <v>3000000</v>
      </c>
      <c r="K11" s="127"/>
      <c r="L11" s="135">
        <v>39992225703</v>
      </c>
      <c r="M11" s="127"/>
      <c r="N11" s="135">
        <v>39066165000</v>
      </c>
      <c r="O11" s="127"/>
      <c r="P11" s="135">
        <v>926060703</v>
      </c>
      <c r="T11" s="131"/>
    </row>
    <row r="12" spans="1:20" x14ac:dyDescent="0.45">
      <c r="A12" s="11" t="s">
        <v>224</v>
      </c>
      <c r="B12" s="135">
        <v>0</v>
      </c>
      <c r="C12" s="127"/>
      <c r="D12" s="135">
        <v>0</v>
      </c>
      <c r="E12" s="127"/>
      <c r="F12" s="135">
        <v>0</v>
      </c>
      <c r="G12" s="127"/>
      <c r="H12" s="135">
        <v>0</v>
      </c>
      <c r="I12" s="127"/>
      <c r="J12" s="135">
        <v>1900000</v>
      </c>
      <c r="K12" s="127"/>
      <c r="L12" s="135">
        <v>40600251275</v>
      </c>
      <c r="M12" s="127"/>
      <c r="N12" s="135">
        <v>39695650582</v>
      </c>
      <c r="O12" s="127"/>
      <c r="P12" s="135">
        <v>904600693</v>
      </c>
    </row>
    <row r="13" spans="1:20" x14ac:dyDescent="0.45">
      <c r="A13" s="11" t="s">
        <v>225</v>
      </c>
      <c r="B13" s="135">
        <v>0</v>
      </c>
      <c r="C13" s="127"/>
      <c r="D13" s="135">
        <v>0</v>
      </c>
      <c r="E13" s="127"/>
      <c r="F13" s="135">
        <v>0</v>
      </c>
      <c r="G13" s="127"/>
      <c r="H13" s="135">
        <v>0</v>
      </c>
      <c r="I13" s="127"/>
      <c r="J13" s="135">
        <v>397772</v>
      </c>
      <c r="K13" s="127"/>
      <c r="L13" s="135">
        <v>4738126337</v>
      </c>
      <c r="M13" s="127"/>
      <c r="N13" s="135">
        <v>3997547144</v>
      </c>
      <c r="O13" s="127"/>
      <c r="P13" s="135">
        <v>740579193</v>
      </c>
    </row>
    <row r="14" spans="1:20" x14ac:dyDescent="0.45">
      <c r="A14" s="11" t="s">
        <v>220</v>
      </c>
      <c r="B14" s="135">
        <v>0</v>
      </c>
      <c r="C14" s="127"/>
      <c r="D14" s="135">
        <v>0</v>
      </c>
      <c r="E14" s="127"/>
      <c r="F14" s="135">
        <v>0</v>
      </c>
      <c r="G14" s="127"/>
      <c r="H14" s="135">
        <v>0</v>
      </c>
      <c r="I14" s="127"/>
      <c r="J14" s="135">
        <v>3500000</v>
      </c>
      <c r="K14" s="127"/>
      <c r="L14" s="135">
        <v>23018533057</v>
      </c>
      <c r="M14" s="127"/>
      <c r="N14" s="135">
        <v>22371095250</v>
      </c>
      <c r="O14" s="127"/>
      <c r="P14" s="135">
        <v>647437807</v>
      </c>
    </row>
    <row r="15" spans="1:20" x14ac:dyDescent="0.45">
      <c r="A15" s="11" t="s">
        <v>134</v>
      </c>
      <c r="B15" s="107">
        <v>710000</v>
      </c>
      <c r="C15" s="127"/>
      <c r="D15" s="107">
        <v>4334240664</v>
      </c>
      <c r="E15" s="127"/>
      <c r="F15" s="107">
        <v>3785490232</v>
      </c>
      <c r="G15" s="127"/>
      <c r="H15" s="107">
        <v>548750432</v>
      </c>
      <c r="I15" s="127"/>
      <c r="J15" s="107">
        <v>710000</v>
      </c>
      <c r="K15" s="127"/>
      <c r="L15" s="107">
        <v>4334240664</v>
      </c>
      <c r="M15" s="127"/>
      <c r="N15" s="107">
        <v>3785490232</v>
      </c>
      <c r="O15" s="127"/>
      <c r="P15" s="107">
        <v>548750432</v>
      </c>
    </row>
    <row r="16" spans="1:20" x14ac:dyDescent="0.45">
      <c r="A16" s="11" t="s">
        <v>226</v>
      </c>
      <c r="B16" s="135">
        <v>0</v>
      </c>
      <c r="C16" s="127"/>
      <c r="D16" s="135">
        <v>0</v>
      </c>
      <c r="E16" s="127"/>
      <c r="F16" s="135">
        <v>0</v>
      </c>
      <c r="G16" s="127"/>
      <c r="H16" s="135">
        <v>0</v>
      </c>
      <c r="I16" s="127"/>
      <c r="J16" s="135">
        <v>1700</v>
      </c>
      <c r="K16" s="127"/>
      <c r="L16" s="135">
        <v>1415843333</v>
      </c>
      <c r="M16" s="127"/>
      <c r="N16" s="135">
        <v>1215959567</v>
      </c>
      <c r="O16" s="127"/>
      <c r="P16" s="135">
        <v>199883766</v>
      </c>
    </row>
    <row r="17" spans="1:16" x14ac:dyDescent="0.45">
      <c r="A17" s="11" t="s">
        <v>153</v>
      </c>
      <c r="B17" s="135">
        <v>0</v>
      </c>
      <c r="C17" s="127"/>
      <c r="D17" s="135">
        <v>0</v>
      </c>
      <c r="E17" s="127"/>
      <c r="F17" s="135">
        <v>0</v>
      </c>
      <c r="G17" s="127"/>
      <c r="H17" s="135">
        <v>0</v>
      </c>
      <c r="I17" s="127"/>
      <c r="J17" s="135">
        <v>60000</v>
      </c>
      <c r="K17" s="127"/>
      <c r="L17" s="135">
        <v>1076096523</v>
      </c>
      <c r="M17" s="127"/>
      <c r="N17" s="135">
        <v>972777330</v>
      </c>
      <c r="O17" s="127"/>
      <c r="P17" s="135">
        <v>103319193</v>
      </c>
    </row>
    <row r="18" spans="1:16" x14ac:dyDescent="0.45">
      <c r="A18" s="11" t="s">
        <v>90</v>
      </c>
      <c r="B18" s="135">
        <v>0</v>
      </c>
      <c r="C18" s="127"/>
      <c r="D18" s="135">
        <v>0</v>
      </c>
      <c r="E18" s="127"/>
      <c r="F18" s="135">
        <v>0</v>
      </c>
      <c r="G18" s="127"/>
      <c r="H18" s="135">
        <v>0</v>
      </c>
      <c r="I18" s="127"/>
      <c r="J18" s="135">
        <v>604116</v>
      </c>
      <c r="K18" s="127"/>
      <c r="L18" s="135">
        <v>8041634610</v>
      </c>
      <c r="M18" s="127"/>
      <c r="N18" s="135">
        <v>7974925651</v>
      </c>
      <c r="O18" s="127"/>
      <c r="P18" s="135">
        <v>66708959</v>
      </c>
    </row>
    <row r="19" spans="1:16" x14ac:dyDescent="0.45">
      <c r="A19" s="11" t="s">
        <v>133</v>
      </c>
      <c r="B19" s="135">
        <v>0</v>
      </c>
      <c r="C19" s="127"/>
      <c r="D19" s="135">
        <v>0</v>
      </c>
      <c r="E19" s="127"/>
      <c r="F19" s="135">
        <v>0</v>
      </c>
      <c r="G19" s="127"/>
      <c r="H19" s="135">
        <v>0</v>
      </c>
      <c r="I19" s="127"/>
      <c r="J19" s="135">
        <v>2359000</v>
      </c>
      <c r="K19" s="127"/>
      <c r="L19" s="135">
        <v>7435568000</v>
      </c>
      <c r="M19" s="127"/>
      <c r="N19" s="135">
        <v>7435752956</v>
      </c>
      <c r="O19" s="127"/>
      <c r="P19" s="135">
        <v>-184956</v>
      </c>
    </row>
    <row r="20" spans="1:16" x14ac:dyDescent="0.45">
      <c r="A20" s="11" t="s">
        <v>206</v>
      </c>
      <c r="B20" s="135">
        <v>0</v>
      </c>
      <c r="C20" s="127"/>
      <c r="D20" s="135">
        <v>0</v>
      </c>
      <c r="E20" s="127"/>
      <c r="F20" s="135">
        <v>0</v>
      </c>
      <c r="G20" s="127"/>
      <c r="H20" s="135">
        <v>0</v>
      </c>
      <c r="I20" s="127"/>
      <c r="J20" s="135">
        <v>150000</v>
      </c>
      <c r="K20" s="127"/>
      <c r="L20" s="135">
        <v>149982812500</v>
      </c>
      <c r="M20" s="127"/>
      <c r="N20" s="135">
        <v>150017187500</v>
      </c>
      <c r="O20" s="127"/>
      <c r="P20" s="135">
        <v>-34375000</v>
      </c>
    </row>
    <row r="21" spans="1:16" x14ac:dyDescent="0.45">
      <c r="A21" s="11" t="s">
        <v>205</v>
      </c>
      <c r="B21" s="135">
        <v>0</v>
      </c>
      <c r="C21" s="127"/>
      <c r="D21" s="135">
        <v>0</v>
      </c>
      <c r="E21" s="127"/>
      <c r="F21" s="135">
        <v>0</v>
      </c>
      <c r="G21" s="127"/>
      <c r="H21" s="135">
        <v>0</v>
      </c>
      <c r="I21" s="127"/>
      <c r="J21" s="135">
        <v>250000</v>
      </c>
      <c r="K21" s="127"/>
      <c r="L21" s="135">
        <v>249954687500</v>
      </c>
      <c r="M21" s="127"/>
      <c r="N21" s="135">
        <v>250029312500</v>
      </c>
      <c r="O21" s="127"/>
      <c r="P21" s="135">
        <v>-74625000</v>
      </c>
    </row>
    <row r="22" spans="1:16" x14ac:dyDescent="0.45">
      <c r="A22" s="11" t="s">
        <v>221</v>
      </c>
      <c r="B22" s="135">
        <v>0</v>
      </c>
      <c r="C22" s="127"/>
      <c r="D22" s="135">
        <v>0</v>
      </c>
      <c r="E22" s="127"/>
      <c r="F22" s="135">
        <v>0</v>
      </c>
      <c r="G22" s="127"/>
      <c r="H22" s="135">
        <v>0</v>
      </c>
      <c r="I22" s="127"/>
      <c r="J22" s="135">
        <v>850000</v>
      </c>
      <c r="K22" s="127"/>
      <c r="L22" s="135">
        <v>8719767954</v>
      </c>
      <c r="M22" s="127"/>
      <c r="N22" s="135">
        <v>8880345675</v>
      </c>
      <c r="O22" s="127"/>
      <c r="P22" s="135">
        <v>-160577721</v>
      </c>
    </row>
    <row r="23" spans="1:16" x14ac:dyDescent="0.45">
      <c r="A23" s="11" t="s">
        <v>223</v>
      </c>
      <c r="B23" s="135">
        <v>0</v>
      </c>
      <c r="C23" s="127"/>
      <c r="D23" s="135">
        <v>0</v>
      </c>
      <c r="E23" s="127"/>
      <c r="F23" s="135">
        <v>0</v>
      </c>
      <c r="G23" s="127"/>
      <c r="H23" s="135">
        <v>0</v>
      </c>
      <c r="I23" s="127"/>
      <c r="J23" s="135">
        <v>5951000</v>
      </c>
      <c r="K23" s="127"/>
      <c r="L23" s="135">
        <v>7251804358</v>
      </c>
      <c r="M23" s="127"/>
      <c r="N23" s="135">
        <v>7434558327</v>
      </c>
      <c r="O23" s="127"/>
      <c r="P23" s="135">
        <v>-182753969</v>
      </c>
    </row>
    <row r="24" spans="1:16" x14ac:dyDescent="0.45">
      <c r="A24" s="11" t="s">
        <v>91</v>
      </c>
      <c r="B24" s="135">
        <v>0</v>
      </c>
      <c r="C24" s="127"/>
      <c r="D24" s="135">
        <v>0</v>
      </c>
      <c r="E24" s="127"/>
      <c r="F24" s="135">
        <v>0</v>
      </c>
      <c r="G24" s="127"/>
      <c r="H24" s="135">
        <v>0</v>
      </c>
      <c r="I24" s="127"/>
      <c r="J24" s="135">
        <v>300348</v>
      </c>
      <c r="K24" s="127"/>
      <c r="L24" s="135">
        <v>7631340294</v>
      </c>
      <c r="M24" s="127"/>
      <c r="N24" s="135">
        <v>7971576815</v>
      </c>
      <c r="O24" s="127"/>
      <c r="P24" s="135">
        <v>-340236521</v>
      </c>
    </row>
    <row r="25" spans="1:16" x14ac:dyDescent="0.45">
      <c r="A25" s="11" t="s">
        <v>85</v>
      </c>
      <c r="B25" s="135">
        <v>0</v>
      </c>
      <c r="C25" s="127"/>
      <c r="D25" s="135">
        <v>0</v>
      </c>
      <c r="E25" s="127"/>
      <c r="F25" s="135">
        <v>0</v>
      </c>
      <c r="G25" s="127"/>
      <c r="H25" s="135">
        <v>0</v>
      </c>
      <c r="I25" s="127"/>
      <c r="J25" s="135">
        <v>4500000</v>
      </c>
      <c r="K25" s="127"/>
      <c r="L25" s="135">
        <v>12930006071</v>
      </c>
      <c r="M25" s="127"/>
      <c r="N25" s="135">
        <v>13406255278</v>
      </c>
      <c r="O25" s="127"/>
      <c r="P25" s="135">
        <v>-476249207</v>
      </c>
    </row>
    <row r="26" spans="1:16" x14ac:dyDescent="0.45">
      <c r="A26" s="11" t="s">
        <v>215</v>
      </c>
      <c r="B26" s="135">
        <v>0</v>
      </c>
      <c r="C26" s="127"/>
      <c r="D26" s="135">
        <v>0</v>
      </c>
      <c r="E26" s="127"/>
      <c r="F26" s="135">
        <v>0</v>
      </c>
      <c r="G26" s="127"/>
      <c r="H26" s="135">
        <v>0</v>
      </c>
      <c r="I26" s="127"/>
      <c r="J26" s="135">
        <v>1796000</v>
      </c>
      <c r="K26" s="127"/>
      <c r="L26" s="135">
        <v>10034138059</v>
      </c>
      <c r="M26" s="127"/>
      <c r="N26" s="135">
        <v>11010155509</v>
      </c>
      <c r="O26" s="127"/>
      <c r="P26" s="135">
        <v>-976017450</v>
      </c>
    </row>
    <row r="27" spans="1:16" x14ac:dyDescent="0.45">
      <c r="A27" s="11" t="s">
        <v>194</v>
      </c>
      <c r="B27" s="135">
        <v>0</v>
      </c>
      <c r="C27" s="127"/>
      <c r="D27" s="135">
        <v>0</v>
      </c>
      <c r="E27" s="127"/>
      <c r="F27" s="135">
        <v>0</v>
      </c>
      <c r="G27" s="127"/>
      <c r="H27" s="135">
        <v>0</v>
      </c>
      <c r="I27" s="127"/>
      <c r="J27" s="135">
        <v>1239097</v>
      </c>
      <c r="K27" s="127"/>
      <c r="L27" s="135">
        <v>5126630520</v>
      </c>
      <c r="M27" s="127"/>
      <c r="N27" s="135">
        <v>6115511511</v>
      </c>
      <c r="O27" s="127"/>
      <c r="P27" s="135">
        <v>-988880991</v>
      </c>
    </row>
    <row r="28" spans="1:16" x14ac:dyDescent="0.45">
      <c r="A28" s="11" t="s">
        <v>129</v>
      </c>
      <c r="B28" s="135">
        <v>0</v>
      </c>
      <c r="C28" s="127"/>
      <c r="D28" s="135">
        <v>0</v>
      </c>
      <c r="E28" s="127"/>
      <c r="F28" s="135">
        <v>0</v>
      </c>
      <c r="G28" s="127"/>
      <c r="H28" s="135">
        <v>0</v>
      </c>
      <c r="I28" s="127"/>
      <c r="J28" s="135">
        <v>7100000</v>
      </c>
      <c r="K28" s="127"/>
      <c r="L28" s="135">
        <v>27827561167</v>
      </c>
      <c r="M28" s="127"/>
      <c r="N28" s="135">
        <v>28943853255</v>
      </c>
      <c r="O28" s="127"/>
      <c r="P28" s="135">
        <v>-1116292088</v>
      </c>
    </row>
    <row r="29" spans="1:16" x14ac:dyDescent="0.45">
      <c r="A29" s="11" t="s">
        <v>218</v>
      </c>
      <c r="B29" s="135">
        <v>0</v>
      </c>
      <c r="C29" s="127"/>
      <c r="D29" s="135">
        <v>0</v>
      </c>
      <c r="E29" s="127"/>
      <c r="F29" s="135">
        <v>0</v>
      </c>
      <c r="G29" s="127"/>
      <c r="H29" s="135">
        <v>0</v>
      </c>
      <c r="I29" s="127"/>
      <c r="J29" s="135">
        <v>5097000</v>
      </c>
      <c r="K29" s="127"/>
      <c r="L29" s="135">
        <v>9555500221</v>
      </c>
      <c r="M29" s="127"/>
      <c r="N29" s="135">
        <v>11001595770</v>
      </c>
      <c r="O29" s="127"/>
      <c r="P29" s="135">
        <v>-1446095549</v>
      </c>
    </row>
    <row r="30" spans="1:16" x14ac:dyDescent="0.45">
      <c r="A30" s="11" t="s">
        <v>217</v>
      </c>
      <c r="B30" s="135">
        <v>0</v>
      </c>
      <c r="C30" s="127"/>
      <c r="D30" s="135">
        <v>0</v>
      </c>
      <c r="E30" s="127"/>
      <c r="F30" s="135">
        <v>0</v>
      </c>
      <c r="G30" s="127"/>
      <c r="H30" s="135">
        <v>0</v>
      </c>
      <c r="I30" s="127"/>
      <c r="J30" s="135">
        <v>12283333</v>
      </c>
      <c r="K30" s="127"/>
      <c r="L30" s="135">
        <v>32405366496</v>
      </c>
      <c r="M30" s="127"/>
      <c r="N30" s="135">
        <v>35416541781</v>
      </c>
      <c r="O30" s="127"/>
      <c r="P30" s="135">
        <v>-3011175285</v>
      </c>
    </row>
    <row r="31" spans="1:16" x14ac:dyDescent="0.45">
      <c r="A31" s="11" t="s">
        <v>212</v>
      </c>
      <c r="B31" s="135">
        <v>0</v>
      </c>
      <c r="C31" s="136"/>
      <c r="D31" s="135">
        <v>0</v>
      </c>
      <c r="E31" s="136"/>
      <c r="F31" s="135">
        <v>0</v>
      </c>
      <c r="G31" s="136"/>
      <c r="H31" s="135">
        <v>0</v>
      </c>
      <c r="I31" s="136"/>
      <c r="J31" s="135">
        <v>470000</v>
      </c>
      <c r="K31" s="136"/>
      <c r="L31" s="135">
        <v>26394912917</v>
      </c>
      <c r="M31" s="136"/>
      <c r="N31" s="135">
        <v>29592669690</v>
      </c>
      <c r="O31" s="136"/>
      <c r="P31" s="135">
        <v>-3197756773</v>
      </c>
    </row>
    <row r="32" spans="1:16" x14ac:dyDescent="0.45">
      <c r="A32" s="11" t="s">
        <v>152</v>
      </c>
      <c r="B32" s="135">
        <v>0</v>
      </c>
      <c r="C32" s="127"/>
      <c r="D32" s="135">
        <v>0</v>
      </c>
      <c r="E32" s="127"/>
      <c r="F32" s="135">
        <v>0</v>
      </c>
      <c r="G32" s="127"/>
      <c r="H32" s="135">
        <v>0</v>
      </c>
      <c r="I32" s="127"/>
      <c r="J32" s="135">
        <v>4300000</v>
      </c>
      <c r="K32" s="127"/>
      <c r="L32" s="135">
        <v>33718213466</v>
      </c>
      <c r="M32" s="127"/>
      <c r="N32" s="135">
        <v>37059178050</v>
      </c>
      <c r="O32" s="127"/>
      <c r="P32" s="135">
        <v>-3340964584</v>
      </c>
    </row>
    <row r="33" spans="1:17" x14ac:dyDescent="0.45">
      <c r="A33" s="11" t="s">
        <v>214</v>
      </c>
      <c r="B33" s="135">
        <v>0</v>
      </c>
      <c r="C33" s="127"/>
      <c r="D33" s="135">
        <v>0</v>
      </c>
      <c r="E33" s="127"/>
      <c r="F33" s="135">
        <v>0</v>
      </c>
      <c r="G33" s="127"/>
      <c r="H33" s="135">
        <v>0</v>
      </c>
      <c r="I33" s="127"/>
      <c r="J33" s="135">
        <v>100000</v>
      </c>
      <c r="K33" s="127"/>
      <c r="L33" s="135">
        <v>14550375995</v>
      </c>
      <c r="M33" s="127"/>
      <c r="N33" s="135">
        <v>18080425275</v>
      </c>
      <c r="O33" s="127"/>
      <c r="P33" s="135">
        <v>-3530049280</v>
      </c>
    </row>
    <row r="34" spans="1:17" x14ac:dyDescent="0.45">
      <c r="A34" s="11" t="s">
        <v>168</v>
      </c>
      <c r="B34" s="107">
        <v>21200000</v>
      </c>
      <c r="C34" s="127"/>
      <c r="D34" s="107">
        <v>42834691561</v>
      </c>
      <c r="E34" s="127"/>
      <c r="F34" s="107">
        <v>46470156594</v>
      </c>
      <c r="G34" s="127"/>
      <c r="H34" s="107">
        <v>-3635465033</v>
      </c>
      <c r="I34" s="127"/>
      <c r="J34" s="107">
        <v>21200000</v>
      </c>
      <c r="K34" s="127"/>
      <c r="L34" s="107">
        <v>42834691561</v>
      </c>
      <c r="M34" s="127"/>
      <c r="N34" s="107">
        <v>46470156594</v>
      </c>
      <c r="O34" s="127"/>
      <c r="P34" s="107">
        <v>-3635465033</v>
      </c>
    </row>
    <row r="35" spans="1:17" x14ac:dyDescent="0.45">
      <c r="A35" s="11" t="s">
        <v>222</v>
      </c>
      <c r="B35" s="135">
        <v>0</v>
      </c>
      <c r="C35" s="127"/>
      <c r="D35" s="135">
        <v>0</v>
      </c>
      <c r="E35" s="127"/>
      <c r="F35" s="135">
        <v>0</v>
      </c>
      <c r="G35" s="127"/>
      <c r="H35" s="135">
        <v>0</v>
      </c>
      <c r="I35" s="127"/>
      <c r="J35" s="135">
        <v>2700000</v>
      </c>
      <c r="K35" s="127"/>
      <c r="L35" s="135">
        <v>45180999182</v>
      </c>
      <c r="M35" s="127"/>
      <c r="N35" s="135">
        <v>48911514761</v>
      </c>
      <c r="O35" s="127"/>
      <c r="P35" s="135">
        <v>-3730515579</v>
      </c>
    </row>
    <row r="36" spans="1:17" x14ac:dyDescent="0.45">
      <c r="A36" s="11" t="s">
        <v>95</v>
      </c>
      <c r="B36" s="135">
        <v>0</v>
      </c>
      <c r="C36" s="127"/>
      <c r="D36" s="135">
        <v>0</v>
      </c>
      <c r="E36" s="127"/>
      <c r="F36" s="135">
        <v>0</v>
      </c>
      <c r="G36" s="127"/>
      <c r="H36" s="135">
        <v>0</v>
      </c>
      <c r="I36" s="127"/>
      <c r="J36" s="135">
        <v>38037633</v>
      </c>
      <c r="K36" s="127"/>
      <c r="L36" s="135">
        <v>85860196434</v>
      </c>
      <c r="M36" s="127"/>
      <c r="N36" s="135">
        <v>90104349329</v>
      </c>
      <c r="O36" s="127"/>
      <c r="P36" s="135">
        <v>-4244152895</v>
      </c>
    </row>
    <row r="37" spans="1:17" x14ac:dyDescent="0.45">
      <c r="A37" s="11" t="s">
        <v>105</v>
      </c>
      <c r="B37" s="135">
        <v>0</v>
      </c>
      <c r="C37" s="127"/>
      <c r="D37" s="135">
        <v>0</v>
      </c>
      <c r="E37" s="127"/>
      <c r="F37" s="135">
        <v>0</v>
      </c>
      <c r="G37" s="127"/>
      <c r="H37" s="135">
        <v>0</v>
      </c>
      <c r="I37" s="127"/>
      <c r="J37" s="135">
        <v>1853474</v>
      </c>
      <c r="K37" s="127"/>
      <c r="L37" s="135">
        <v>52300179856</v>
      </c>
      <c r="M37" s="127"/>
      <c r="N37" s="135">
        <v>58497655009</v>
      </c>
      <c r="O37" s="127"/>
      <c r="P37" s="135">
        <v>-6197475153</v>
      </c>
    </row>
    <row r="38" spans="1:17" x14ac:dyDescent="0.45">
      <c r="A38" s="11" t="s">
        <v>219</v>
      </c>
      <c r="B38" s="135">
        <v>0</v>
      </c>
      <c r="C38" s="127"/>
      <c r="D38" s="135">
        <v>0</v>
      </c>
      <c r="E38" s="127"/>
      <c r="F38" s="135">
        <v>0</v>
      </c>
      <c r="G38" s="127"/>
      <c r="H38" s="135">
        <v>0</v>
      </c>
      <c r="I38" s="127"/>
      <c r="J38" s="135">
        <v>2000000</v>
      </c>
      <c r="K38" s="127"/>
      <c r="L38" s="135">
        <v>41129504893</v>
      </c>
      <c r="M38" s="127"/>
      <c r="N38" s="135">
        <v>47432906250</v>
      </c>
      <c r="O38" s="127"/>
      <c r="P38" s="135">
        <v>-6303401357</v>
      </c>
    </row>
    <row r="39" spans="1:17" x14ac:dyDescent="0.45">
      <c r="A39" s="11" t="s">
        <v>79</v>
      </c>
      <c r="B39" s="135">
        <v>0</v>
      </c>
      <c r="C39" s="127"/>
      <c r="D39" s="135">
        <v>0</v>
      </c>
      <c r="E39" s="127"/>
      <c r="F39" s="135">
        <v>0</v>
      </c>
      <c r="G39" s="127"/>
      <c r="H39" s="135">
        <v>0</v>
      </c>
      <c r="I39" s="127"/>
      <c r="J39" s="135">
        <v>8100000</v>
      </c>
      <c r="K39" s="127"/>
      <c r="L39" s="135">
        <v>24734278952</v>
      </c>
      <c r="M39" s="127"/>
      <c r="N39" s="135">
        <v>32046183815</v>
      </c>
      <c r="O39" s="127"/>
      <c r="P39" s="135">
        <v>-7311904863</v>
      </c>
    </row>
    <row r="40" spans="1:17" ht="18.75" thickBot="1" x14ac:dyDescent="0.5">
      <c r="A40" s="11" t="s">
        <v>216</v>
      </c>
      <c r="B40" s="135">
        <v>0</v>
      </c>
      <c r="C40" s="127"/>
      <c r="D40" s="135">
        <v>0</v>
      </c>
      <c r="E40" s="127"/>
      <c r="F40" s="135">
        <v>0</v>
      </c>
      <c r="G40" s="127"/>
      <c r="H40" s="135">
        <v>0</v>
      </c>
      <c r="I40" s="127"/>
      <c r="J40" s="135">
        <v>26800000</v>
      </c>
      <c r="K40" s="127"/>
      <c r="L40" s="135">
        <v>102011402189</v>
      </c>
      <c r="M40" s="127"/>
      <c r="N40" s="135">
        <v>118032968619</v>
      </c>
      <c r="O40" s="127"/>
      <c r="P40" s="135">
        <v>-16021566430</v>
      </c>
    </row>
    <row r="41" spans="1:17" ht="18.75" thickBot="1" x14ac:dyDescent="0.5">
      <c r="A41" s="11" t="s">
        <v>2</v>
      </c>
      <c r="B41" s="86">
        <f>SUM(B7:B40)</f>
        <v>21910000</v>
      </c>
      <c r="C41" s="127"/>
      <c r="D41" s="86">
        <f>SUM(D7:D40)</f>
        <v>47168932225</v>
      </c>
      <c r="E41" s="127"/>
      <c r="F41" s="86">
        <f>SUM(F7:F40)</f>
        <v>50255646826</v>
      </c>
      <c r="G41" s="127"/>
      <c r="H41" s="86">
        <f>SUM(H7:H40)</f>
        <v>-3086714601</v>
      </c>
      <c r="I41" s="127"/>
      <c r="J41" s="86">
        <f>SUM(J7:J40)</f>
        <v>190540233</v>
      </c>
      <c r="K41" s="127"/>
      <c r="L41" s="86">
        <f>SUM(L7:L40)</f>
        <v>1306770146884</v>
      </c>
      <c r="M41" s="127"/>
      <c r="N41" s="86">
        <f>SUM(N7:N40)</f>
        <v>1332600772663</v>
      </c>
      <c r="O41" s="127"/>
      <c r="P41" s="86">
        <f>SUM(P7:P40)</f>
        <v>-25830625779</v>
      </c>
    </row>
    <row r="42" spans="1:17" ht="18.75" thickTop="1" x14ac:dyDescent="0.45"/>
    <row r="43" spans="1:17" x14ac:dyDescent="0.45">
      <c r="B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</row>
    <row r="44" spans="1:17" x14ac:dyDescent="0.45">
      <c r="N44" s="131"/>
      <c r="O44" s="131"/>
      <c r="P44" s="131"/>
      <c r="Q44" s="131"/>
    </row>
    <row r="47" spans="1:17" x14ac:dyDescent="0.45">
      <c r="A47" s="174" t="s">
        <v>49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</sheetData>
  <sortState xmlns:xlrd2="http://schemas.microsoft.com/office/spreadsheetml/2017/richdata2" ref="A7:P40">
    <sortCondition descending="1" ref="P7:P40"/>
  </sortState>
  <mergeCells count="8">
    <mergeCell ref="A1:P1"/>
    <mergeCell ref="A2:P2"/>
    <mergeCell ref="A3:P3"/>
    <mergeCell ref="A47:P47"/>
    <mergeCell ref="B5:H5"/>
    <mergeCell ref="J5:P5"/>
    <mergeCell ref="A4:H4"/>
    <mergeCell ref="I4:P4"/>
  </mergeCells>
  <pageMargins left="0.7" right="0.7" top="0.75" bottom="0.75" header="0.3" footer="0.3"/>
  <pageSetup scale="5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109"/>
  <sheetViews>
    <sheetView rightToLeft="1" view="pageBreakPreview" zoomScaleNormal="100" zoomScaleSheetLayoutView="100" workbookViewId="0">
      <selection activeCell="U85" sqref="U85"/>
    </sheetView>
  </sheetViews>
  <sheetFormatPr defaultRowHeight="18" x14ac:dyDescent="0.45"/>
  <cols>
    <col min="1" max="1" width="28.7109375" style="11" bestFit="1" customWidth="1"/>
    <col min="2" max="2" width="0.5703125" style="11" customWidth="1"/>
    <col min="3" max="3" width="10" style="11" bestFit="1" customWidth="1"/>
    <col min="4" max="4" width="0.7109375" style="11" customWidth="1"/>
    <col min="5" max="5" width="14.42578125" style="11" bestFit="1" customWidth="1"/>
    <col min="6" max="6" width="0.5703125" style="11" customWidth="1"/>
    <col min="7" max="7" width="14.42578125" style="11" bestFit="1" customWidth="1"/>
    <col min="8" max="8" width="0.7109375" style="11" customWidth="1"/>
    <col min="9" max="9" width="13.85546875" style="11" bestFit="1" customWidth="1"/>
    <col min="10" max="10" width="1" style="11" customWidth="1"/>
    <col min="11" max="11" width="10" style="11" bestFit="1" customWidth="1"/>
    <col min="12" max="12" width="0.7109375" style="11" customWidth="1"/>
    <col min="13" max="13" width="14.42578125" style="11" bestFit="1" customWidth="1"/>
    <col min="14" max="14" width="1" style="11" customWidth="1"/>
    <col min="15" max="15" width="14.42578125" style="11" bestFit="1" customWidth="1"/>
    <col min="16" max="16" width="1" style="11" customWidth="1"/>
    <col min="17" max="17" width="13.85546875" style="11" bestFit="1" customWidth="1"/>
    <col min="18" max="16384" width="9.140625" style="11"/>
  </cols>
  <sheetData>
    <row r="1" spans="1:20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20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20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20" ht="21" x14ac:dyDescent="0.45">
      <c r="A4" s="160" t="s">
        <v>46</v>
      </c>
      <c r="B4" s="160"/>
      <c r="C4" s="160"/>
      <c r="D4" s="160"/>
      <c r="E4" s="160"/>
      <c r="F4" s="160"/>
      <c r="G4" s="160"/>
      <c r="H4" s="160"/>
    </row>
    <row r="5" spans="1:20" ht="16.5" customHeight="1" thickBot="1" x14ac:dyDescent="0.5">
      <c r="C5" s="173" t="s">
        <v>228</v>
      </c>
      <c r="D5" s="173"/>
      <c r="E5" s="173"/>
      <c r="F5" s="173"/>
      <c r="G5" s="173"/>
      <c r="H5" s="173"/>
      <c r="I5" s="173"/>
      <c r="K5" s="162" t="s">
        <v>229</v>
      </c>
      <c r="L5" s="162"/>
      <c r="M5" s="162"/>
      <c r="N5" s="162"/>
      <c r="O5" s="162"/>
      <c r="P5" s="162"/>
      <c r="Q5" s="162"/>
    </row>
    <row r="6" spans="1:20" ht="53.25" customHeight="1" thickBot="1" x14ac:dyDescent="0.5">
      <c r="A6" s="21" t="s">
        <v>35</v>
      </c>
      <c r="B6" s="21"/>
      <c r="C6" s="24" t="s">
        <v>3</v>
      </c>
      <c r="D6" s="21"/>
      <c r="E6" s="26" t="s">
        <v>20</v>
      </c>
      <c r="F6" s="21"/>
      <c r="G6" s="24" t="s">
        <v>47</v>
      </c>
      <c r="H6" s="21"/>
      <c r="I6" s="34" t="s">
        <v>48</v>
      </c>
      <c r="K6" s="24" t="s">
        <v>3</v>
      </c>
      <c r="L6" s="21"/>
      <c r="M6" s="26" t="s">
        <v>20</v>
      </c>
      <c r="N6" s="21"/>
      <c r="O6" s="24" t="s">
        <v>47</v>
      </c>
      <c r="P6" s="21"/>
      <c r="Q6" s="34" t="s">
        <v>48</v>
      </c>
    </row>
    <row r="7" spans="1:20" x14ac:dyDescent="0.45">
      <c r="A7" s="11" t="s">
        <v>80</v>
      </c>
      <c r="C7" s="96">
        <v>60637512</v>
      </c>
      <c r="D7" s="93"/>
      <c r="E7" s="96">
        <v>137129535278</v>
      </c>
      <c r="F7" s="93"/>
      <c r="G7" s="96">
        <v>151537073503</v>
      </c>
      <c r="H7" s="93"/>
      <c r="I7" s="96">
        <v>-14407538225</v>
      </c>
      <c r="J7" s="93"/>
      <c r="K7" s="96">
        <v>60637512</v>
      </c>
      <c r="L7" s="93"/>
      <c r="M7" s="96">
        <v>137129535278</v>
      </c>
      <c r="N7" s="93"/>
      <c r="O7" s="96">
        <v>113162707264</v>
      </c>
      <c r="P7" s="93"/>
      <c r="Q7" s="96">
        <v>23966828014</v>
      </c>
    </row>
    <row r="8" spans="1:20" x14ac:dyDescent="0.45">
      <c r="A8" s="11" t="s">
        <v>84</v>
      </c>
      <c r="C8" s="96">
        <v>37351732</v>
      </c>
      <c r="D8" s="93"/>
      <c r="E8" s="96">
        <v>115101416503</v>
      </c>
      <c r="F8" s="93"/>
      <c r="G8" s="96">
        <v>114304900530</v>
      </c>
      <c r="H8" s="93"/>
      <c r="I8" s="96">
        <v>796515973</v>
      </c>
      <c r="J8" s="93"/>
      <c r="K8" s="96">
        <v>37351732</v>
      </c>
      <c r="L8" s="93"/>
      <c r="M8" s="96">
        <v>115101416503</v>
      </c>
      <c r="N8" s="93"/>
      <c r="O8" s="96">
        <v>92303288099</v>
      </c>
      <c r="P8" s="93"/>
      <c r="Q8" s="96">
        <v>22798128404</v>
      </c>
    </row>
    <row r="9" spans="1:20" x14ac:dyDescent="0.45">
      <c r="A9" s="11" t="s">
        <v>93</v>
      </c>
      <c r="C9" s="97">
        <v>220000</v>
      </c>
      <c r="D9" s="91"/>
      <c r="E9" s="97">
        <v>39506529150</v>
      </c>
      <c r="F9" s="91"/>
      <c r="G9" s="97">
        <v>42819697800</v>
      </c>
      <c r="H9" s="91"/>
      <c r="I9" s="97">
        <v>-3313168650</v>
      </c>
      <c r="J9" s="91"/>
      <c r="K9" s="97">
        <v>220000</v>
      </c>
      <c r="L9" s="91"/>
      <c r="M9" s="97">
        <v>39506529150</v>
      </c>
      <c r="N9" s="91"/>
      <c r="O9" s="97">
        <v>17615980800</v>
      </c>
      <c r="P9" s="91"/>
      <c r="Q9" s="97">
        <v>21890548350</v>
      </c>
    </row>
    <row r="10" spans="1:20" x14ac:dyDescent="0.45">
      <c r="A10" s="11" t="s">
        <v>99</v>
      </c>
      <c r="C10" s="97">
        <v>2000000</v>
      </c>
      <c r="D10" s="91"/>
      <c r="E10" s="97">
        <v>26362206000</v>
      </c>
      <c r="F10" s="91"/>
      <c r="G10" s="97">
        <v>17015436000</v>
      </c>
      <c r="H10" s="91"/>
      <c r="I10" s="97">
        <v>9346770000</v>
      </c>
      <c r="J10" s="91"/>
      <c r="K10" s="97">
        <v>2000000</v>
      </c>
      <c r="L10" s="91"/>
      <c r="M10" s="97">
        <v>26362206000</v>
      </c>
      <c r="N10" s="91"/>
      <c r="O10" s="97">
        <v>17015436000</v>
      </c>
      <c r="P10" s="91"/>
      <c r="Q10" s="97">
        <v>9346770000</v>
      </c>
    </row>
    <row r="11" spans="1:20" x14ac:dyDescent="0.45">
      <c r="A11" s="11" t="s">
        <v>96</v>
      </c>
      <c r="C11" s="97">
        <v>4618131</v>
      </c>
      <c r="D11" s="93"/>
      <c r="E11" s="97">
        <v>35118496372</v>
      </c>
      <c r="F11" s="93"/>
      <c r="G11" s="97">
        <v>34705337591</v>
      </c>
      <c r="H11" s="93"/>
      <c r="I11" s="97">
        <v>413158781</v>
      </c>
      <c r="J11" s="93"/>
      <c r="K11" s="97">
        <v>4618131</v>
      </c>
      <c r="L11" s="93"/>
      <c r="M11" s="97">
        <v>35118496372</v>
      </c>
      <c r="N11" s="93"/>
      <c r="O11" s="97">
        <v>28743029635</v>
      </c>
      <c r="P11" s="93"/>
      <c r="Q11" s="97">
        <v>6375466737</v>
      </c>
    </row>
    <row r="12" spans="1:20" x14ac:dyDescent="0.45">
      <c r="A12" s="11" t="s">
        <v>118</v>
      </c>
      <c r="C12" s="97">
        <v>1866538</v>
      </c>
      <c r="D12" s="93"/>
      <c r="E12" s="97">
        <v>10149213580</v>
      </c>
      <c r="F12" s="93"/>
      <c r="G12" s="97">
        <v>8740940617</v>
      </c>
      <c r="H12" s="93"/>
      <c r="I12" s="97">
        <v>1408272963</v>
      </c>
      <c r="J12" s="93"/>
      <c r="K12" s="97">
        <v>1866538</v>
      </c>
      <c r="L12" s="93"/>
      <c r="M12" s="97">
        <v>10149213580</v>
      </c>
      <c r="N12" s="93"/>
      <c r="O12" s="97">
        <v>6212467405</v>
      </c>
      <c r="P12" s="93"/>
      <c r="Q12" s="97">
        <v>3936746175</v>
      </c>
      <c r="T12" s="131"/>
    </row>
    <row r="13" spans="1:20" x14ac:dyDescent="0.45">
      <c r="A13" s="11" t="s">
        <v>100</v>
      </c>
      <c r="C13" s="97">
        <v>450000</v>
      </c>
      <c r="D13" s="93"/>
      <c r="E13" s="97">
        <v>25747883100</v>
      </c>
      <c r="F13" s="93"/>
      <c r="G13" s="97">
        <v>26557536825</v>
      </c>
      <c r="H13" s="93"/>
      <c r="I13" s="97">
        <v>-809653725</v>
      </c>
      <c r="J13" s="93"/>
      <c r="K13" s="97">
        <v>450000</v>
      </c>
      <c r="L13" s="93"/>
      <c r="M13" s="97">
        <v>25747883100</v>
      </c>
      <c r="N13" s="93"/>
      <c r="O13" s="97">
        <v>22143410488</v>
      </c>
      <c r="P13" s="93"/>
      <c r="Q13" s="97">
        <v>3604472612</v>
      </c>
    </row>
    <row r="14" spans="1:20" x14ac:dyDescent="0.45">
      <c r="A14" s="11" t="s">
        <v>110</v>
      </c>
      <c r="C14" s="97">
        <v>484000</v>
      </c>
      <c r="D14" s="93"/>
      <c r="E14" s="97">
        <v>13553156034</v>
      </c>
      <c r="F14" s="93"/>
      <c r="G14" s="97">
        <v>12942133380</v>
      </c>
      <c r="H14" s="93"/>
      <c r="I14" s="97">
        <v>611022654</v>
      </c>
      <c r="J14" s="93"/>
      <c r="K14" s="97">
        <v>484000</v>
      </c>
      <c r="L14" s="93"/>
      <c r="M14" s="97">
        <v>13553156034</v>
      </c>
      <c r="N14" s="93"/>
      <c r="O14" s="97">
        <v>11067572433</v>
      </c>
      <c r="P14" s="93"/>
      <c r="Q14" s="97">
        <v>2485583601</v>
      </c>
    </row>
    <row r="15" spans="1:20" x14ac:dyDescent="0.45">
      <c r="A15" s="11" t="s">
        <v>121</v>
      </c>
      <c r="C15" s="97">
        <v>1756682</v>
      </c>
      <c r="D15" s="93"/>
      <c r="E15" s="97">
        <v>9726499663</v>
      </c>
      <c r="F15" s="93"/>
      <c r="G15" s="97">
        <v>10058283314</v>
      </c>
      <c r="H15" s="93"/>
      <c r="I15" s="97">
        <v>-331783651</v>
      </c>
      <c r="J15" s="93"/>
      <c r="K15" s="97">
        <v>1756682</v>
      </c>
      <c r="L15" s="93"/>
      <c r="M15" s="97">
        <v>9726499663</v>
      </c>
      <c r="N15" s="93"/>
      <c r="O15" s="97">
        <v>7459838569</v>
      </c>
      <c r="P15" s="93"/>
      <c r="Q15" s="97">
        <v>2266661094</v>
      </c>
    </row>
    <row r="16" spans="1:20" x14ac:dyDescent="0.45">
      <c r="A16" s="11" t="s">
        <v>123</v>
      </c>
      <c r="C16" s="97">
        <v>267500</v>
      </c>
      <c r="D16" s="93"/>
      <c r="E16" s="97">
        <v>9540792495</v>
      </c>
      <c r="F16" s="93"/>
      <c r="G16" s="97">
        <v>9165861686</v>
      </c>
      <c r="H16" s="93"/>
      <c r="I16" s="97">
        <v>374930809</v>
      </c>
      <c r="J16" s="93"/>
      <c r="K16" s="97">
        <v>267500</v>
      </c>
      <c r="L16" s="93"/>
      <c r="M16" s="97">
        <v>9540792495</v>
      </c>
      <c r="N16" s="93"/>
      <c r="O16" s="97">
        <v>7432941297</v>
      </c>
      <c r="P16" s="93"/>
      <c r="Q16" s="97">
        <v>2107851198</v>
      </c>
    </row>
    <row r="17" spans="1:17" x14ac:dyDescent="0.45">
      <c r="A17" s="11" t="s">
        <v>120</v>
      </c>
      <c r="C17" s="97">
        <v>120000</v>
      </c>
      <c r="D17" s="93"/>
      <c r="E17" s="97">
        <v>9781452000</v>
      </c>
      <c r="F17" s="93"/>
      <c r="G17" s="97">
        <v>13061817000</v>
      </c>
      <c r="H17" s="93"/>
      <c r="I17" s="97">
        <v>-3280365000</v>
      </c>
      <c r="J17" s="93"/>
      <c r="K17" s="97">
        <v>120000</v>
      </c>
      <c r="L17" s="93"/>
      <c r="M17" s="97">
        <v>9781452000</v>
      </c>
      <c r="N17" s="93"/>
      <c r="O17" s="97">
        <v>8047300320</v>
      </c>
      <c r="P17" s="93"/>
      <c r="Q17" s="97">
        <v>1734151680</v>
      </c>
    </row>
    <row r="18" spans="1:17" x14ac:dyDescent="0.45">
      <c r="A18" s="11" t="s">
        <v>104</v>
      </c>
      <c r="C18" s="97">
        <v>518193</v>
      </c>
      <c r="D18" s="93"/>
      <c r="E18" s="97">
        <v>22087906150</v>
      </c>
      <c r="F18" s="93"/>
      <c r="G18" s="97">
        <v>24622246128</v>
      </c>
      <c r="H18" s="93"/>
      <c r="I18" s="97">
        <v>-2534339978</v>
      </c>
      <c r="J18" s="93"/>
      <c r="K18" s="97">
        <v>518193</v>
      </c>
      <c r="L18" s="93"/>
      <c r="M18" s="97">
        <v>22087906150</v>
      </c>
      <c r="N18" s="93"/>
      <c r="O18" s="97">
        <v>20475631377</v>
      </c>
      <c r="P18" s="93"/>
      <c r="Q18" s="97">
        <v>1612274773</v>
      </c>
    </row>
    <row r="19" spans="1:17" x14ac:dyDescent="0.45">
      <c r="A19" s="11" t="s">
        <v>111</v>
      </c>
      <c r="C19" s="97">
        <v>150000</v>
      </c>
      <c r="D19" s="93"/>
      <c r="E19" s="97">
        <v>12867977250</v>
      </c>
      <c r="F19" s="93"/>
      <c r="G19" s="97">
        <v>13337665875</v>
      </c>
      <c r="H19" s="93"/>
      <c r="I19" s="97">
        <v>-469688625</v>
      </c>
      <c r="J19" s="93"/>
      <c r="K19" s="97">
        <v>150000</v>
      </c>
      <c r="L19" s="93"/>
      <c r="M19" s="97">
        <v>12867977250</v>
      </c>
      <c r="N19" s="93"/>
      <c r="O19" s="97">
        <v>11479563930</v>
      </c>
      <c r="P19" s="93"/>
      <c r="Q19" s="97">
        <v>1388413320</v>
      </c>
    </row>
    <row r="20" spans="1:17" x14ac:dyDescent="0.45">
      <c r="A20" s="11" t="s">
        <v>113</v>
      </c>
      <c r="C20" s="97">
        <v>6600000</v>
      </c>
      <c r="D20" s="93"/>
      <c r="E20" s="97">
        <v>10949858370</v>
      </c>
      <c r="F20" s="93"/>
      <c r="G20" s="97">
        <v>11015465670</v>
      </c>
      <c r="H20" s="93"/>
      <c r="I20" s="97">
        <v>-65607300</v>
      </c>
      <c r="J20" s="93"/>
      <c r="K20" s="97">
        <v>6600000</v>
      </c>
      <c r="L20" s="93"/>
      <c r="M20" s="97">
        <v>10949858370</v>
      </c>
      <c r="N20" s="93"/>
      <c r="O20" s="97">
        <v>10001672946</v>
      </c>
      <c r="P20" s="93"/>
      <c r="Q20" s="97">
        <v>948185424</v>
      </c>
    </row>
    <row r="21" spans="1:17" x14ac:dyDescent="0.45">
      <c r="A21" s="11" t="s">
        <v>134</v>
      </c>
      <c r="C21" s="97">
        <v>1250000</v>
      </c>
      <c r="D21" s="93"/>
      <c r="E21" s="97">
        <v>7529928750</v>
      </c>
      <c r="F21" s="93"/>
      <c r="G21" s="97">
        <v>8469555788</v>
      </c>
      <c r="H21" s="93"/>
      <c r="I21" s="97">
        <v>-939627038</v>
      </c>
      <c r="J21" s="93"/>
      <c r="K21" s="97">
        <v>1250000</v>
      </c>
      <c r="L21" s="93"/>
      <c r="M21" s="97">
        <v>7529928750</v>
      </c>
      <c r="N21" s="93"/>
      <c r="O21" s="97">
        <v>6664595485</v>
      </c>
      <c r="P21" s="93"/>
      <c r="Q21" s="97">
        <v>865333265</v>
      </c>
    </row>
    <row r="22" spans="1:17" x14ac:dyDescent="0.45">
      <c r="A22" s="11" t="s">
        <v>128</v>
      </c>
      <c r="C22" s="97">
        <v>4020000</v>
      </c>
      <c r="D22" s="93"/>
      <c r="E22" s="97">
        <v>8323836723</v>
      </c>
      <c r="F22" s="93"/>
      <c r="G22" s="97">
        <v>9586598319</v>
      </c>
      <c r="H22" s="93"/>
      <c r="I22" s="97">
        <v>-1262761596</v>
      </c>
      <c r="J22" s="93"/>
      <c r="K22" s="97">
        <v>4020000</v>
      </c>
      <c r="L22" s="93"/>
      <c r="M22" s="97">
        <v>8323836723</v>
      </c>
      <c r="N22" s="93"/>
      <c r="O22" s="97">
        <v>7462014902</v>
      </c>
      <c r="P22" s="93"/>
      <c r="Q22" s="97">
        <v>861821821</v>
      </c>
    </row>
    <row r="23" spans="1:17" x14ac:dyDescent="0.45">
      <c r="A23" s="11" t="s">
        <v>129</v>
      </c>
      <c r="C23" s="97">
        <v>2150000</v>
      </c>
      <c r="D23" s="93"/>
      <c r="E23" s="97">
        <v>8140623367</v>
      </c>
      <c r="F23" s="93"/>
      <c r="G23" s="97">
        <v>7860649185</v>
      </c>
      <c r="H23" s="93"/>
      <c r="I23" s="97">
        <v>279974182</v>
      </c>
      <c r="J23" s="93"/>
      <c r="K23" s="97">
        <v>2150000</v>
      </c>
      <c r="L23" s="93"/>
      <c r="M23" s="97">
        <v>8140623367</v>
      </c>
      <c r="N23" s="93"/>
      <c r="O23" s="97">
        <v>7445265579</v>
      </c>
      <c r="P23" s="93"/>
      <c r="Q23" s="97">
        <v>695357788</v>
      </c>
    </row>
    <row r="24" spans="1:17" x14ac:dyDescent="0.45">
      <c r="A24" s="11" t="s">
        <v>130</v>
      </c>
      <c r="C24" s="97">
        <v>197000</v>
      </c>
      <c r="D24" s="93"/>
      <c r="E24" s="97">
        <v>7868363013</v>
      </c>
      <c r="F24" s="93"/>
      <c r="G24" s="97">
        <v>9139285759</v>
      </c>
      <c r="H24" s="93"/>
      <c r="I24" s="97">
        <v>-1270922746</v>
      </c>
      <c r="J24" s="93"/>
      <c r="K24" s="97">
        <v>197000</v>
      </c>
      <c r="L24" s="93"/>
      <c r="M24" s="97">
        <v>7868363013</v>
      </c>
      <c r="N24" s="93"/>
      <c r="O24" s="97">
        <v>7446816999</v>
      </c>
      <c r="P24" s="93"/>
      <c r="Q24" s="97">
        <v>421546014</v>
      </c>
    </row>
    <row r="25" spans="1:17" x14ac:dyDescent="0.45">
      <c r="A25" s="11" t="s">
        <v>131</v>
      </c>
      <c r="C25" s="97">
        <v>530000</v>
      </c>
      <c r="D25" s="93"/>
      <c r="E25" s="97">
        <v>7850012850</v>
      </c>
      <c r="F25" s="93"/>
      <c r="G25" s="97">
        <v>7907965965</v>
      </c>
      <c r="H25" s="93"/>
      <c r="I25" s="97">
        <v>-57953115</v>
      </c>
      <c r="J25" s="93"/>
      <c r="K25" s="97">
        <v>530000</v>
      </c>
      <c r="L25" s="93"/>
      <c r="M25" s="97">
        <v>7850012850</v>
      </c>
      <c r="N25" s="93"/>
      <c r="O25" s="97">
        <v>7437828199</v>
      </c>
      <c r="P25" s="93"/>
      <c r="Q25" s="97">
        <v>412184651</v>
      </c>
    </row>
    <row r="26" spans="1:17" x14ac:dyDescent="0.45">
      <c r="A26" s="11" t="s">
        <v>132</v>
      </c>
      <c r="C26" s="97">
        <v>52300</v>
      </c>
      <c r="D26" s="93"/>
      <c r="E26" s="97">
        <v>7806640460</v>
      </c>
      <c r="F26" s="93"/>
      <c r="G26" s="97">
        <v>7749972652</v>
      </c>
      <c r="H26" s="93"/>
      <c r="I26" s="97">
        <v>56667808</v>
      </c>
      <c r="J26" s="93"/>
      <c r="K26" s="97">
        <v>52300</v>
      </c>
      <c r="L26" s="93"/>
      <c r="M26" s="97">
        <v>7806640460</v>
      </c>
      <c r="N26" s="93"/>
      <c r="O26" s="97">
        <v>7438148081</v>
      </c>
      <c r="P26" s="93"/>
      <c r="Q26" s="97">
        <v>368492379</v>
      </c>
    </row>
    <row r="27" spans="1:17" x14ac:dyDescent="0.45">
      <c r="A27" s="11" t="s">
        <v>133</v>
      </c>
      <c r="C27" s="97">
        <v>3909675</v>
      </c>
      <c r="D27" s="93"/>
      <c r="E27" s="97">
        <v>7800029754</v>
      </c>
      <c r="F27" s="93"/>
      <c r="G27" s="97">
        <v>7936054189</v>
      </c>
      <c r="H27" s="93"/>
      <c r="I27" s="97">
        <v>-136024435</v>
      </c>
      <c r="J27" s="93"/>
      <c r="K27" s="97">
        <v>3909675</v>
      </c>
      <c r="L27" s="93"/>
      <c r="M27" s="97">
        <v>7800029754</v>
      </c>
      <c r="N27" s="93"/>
      <c r="O27" s="97">
        <v>7435568000</v>
      </c>
      <c r="P27" s="93"/>
      <c r="Q27" s="97">
        <v>364461754</v>
      </c>
    </row>
    <row r="28" spans="1:17" x14ac:dyDescent="0.45">
      <c r="A28" s="11" t="s">
        <v>165</v>
      </c>
      <c r="C28" s="97">
        <v>300464</v>
      </c>
      <c r="D28" s="93"/>
      <c r="E28" s="97">
        <v>2837424272</v>
      </c>
      <c r="F28" s="93"/>
      <c r="G28" s="97">
        <v>3016630015</v>
      </c>
      <c r="H28" s="93"/>
      <c r="I28" s="97">
        <v>-179205743</v>
      </c>
      <c r="J28" s="93"/>
      <c r="K28" s="97">
        <v>300464</v>
      </c>
      <c r="L28" s="93"/>
      <c r="M28" s="97">
        <v>2837424272</v>
      </c>
      <c r="N28" s="93"/>
      <c r="O28" s="97">
        <v>2525412875</v>
      </c>
      <c r="P28" s="93"/>
      <c r="Q28" s="97">
        <v>312011397</v>
      </c>
    </row>
    <row r="29" spans="1:17" x14ac:dyDescent="0.45">
      <c r="A29" s="11" t="s">
        <v>166</v>
      </c>
      <c r="C29" s="97">
        <v>139685</v>
      </c>
      <c r="D29" s="93"/>
      <c r="E29" s="97">
        <v>2461879190</v>
      </c>
      <c r="F29" s="93"/>
      <c r="G29" s="97">
        <v>2600733064</v>
      </c>
      <c r="H29" s="93"/>
      <c r="I29" s="97">
        <v>-138853874</v>
      </c>
      <c r="J29" s="93"/>
      <c r="K29" s="97">
        <v>139685</v>
      </c>
      <c r="L29" s="93"/>
      <c r="M29" s="97">
        <v>2461879190</v>
      </c>
      <c r="N29" s="93"/>
      <c r="O29" s="97">
        <v>2288275221</v>
      </c>
      <c r="P29" s="93"/>
      <c r="Q29" s="97">
        <v>173603969</v>
      </c>
    </row>
    <row r="30" spans="1:17" x14ac:dyDescent="0.45">
      <c r="A30" s="11" t="s">
        <v>112</v>
      </c>
      <c r="C30" s="97">
        <v>2315000</v>
      </c>
      <c r="D30" s="93"/>
      <c r="E30" s="97">
        <v>11163246113</v>
      </c>
      <c r="F30" s="93"/>
      <c r="G30" s="97">
        <v>11782275840</v>
      </c>
      <c r="H30" s="93"/>
      <c r="I30" s="97">
        <v>-619029727</v>
      </c>
      <c r="J30" s="93"/>
      <c r="K30" s="97">
        <v>2315000</v>
      </c>
      <c r="L30" s="93"/>
      <c r="M30" s="97">
        <v>11163246113</v>
      </c>
      <c r="N30" s="93"/>
      <c r="O30" s="97">
        <v>11056843750</v>
      </c>
      <c r="P30" s="93"/>
      <c r="Q30" s="97">
        <v>106402363</v>
      </c>
    </row>
    <row r="31" spans="1:17" x14ac:dyDescent="0.45">
      <c r="A31" s="11" t="s">
        <v>135</v>
      </c>
      <c r="C31" s="97">
        <v>2767000</v>
      </c>
      <c r="D31" s="93"/>
      <c r="E31" s="97">
        <v>7500712626</v>
      </c>
      <c r="F31" s="93"/>
      <c r="G31" s="97">
        <v>7745510361</v>
      </c>
      <c r="H31" s="93"/>
      <c r="I31" s="97">
        <v>-244797735</v>
      </c>
      <c r="J31" s="93"/>
      <c r="K31" s="97">
        <v>2767000</v>
      </c>
      <c r="L31" s="93"/>
      <c r="M31" s="97">
        <v>7500712626</v>
      </c>
      <c r="N31" s="93"/>
      <c r="O31" s="97">
        <v>7458722415</v>
      </c>
      <c r="P31" s="93"/>
      <c r="Q31" s="97">
        <v>41990211</v>
      </c>
    </row>
    <row r="32" spans="1:17" x14ac:dyDescent="0.45">
      <c r="A32" s="11" t="s">
        <v>136</v>
      </c>
      <c r="C32" s="97">
        <v>2760000</v>
      </c>
      <c r="D32" s="93"/>
      <c r="E32" s="97">
        <v>7484480784</v>
      </c>
      <c r="F32" s="93"/>
      <c r="G32" s="97">
        <v>8329502808</v>
      </c>
      <c r="H32" s="93"/>
      <c r="I32" s="97">
        <v>-845022024</v>
      </c>
      <c r="J32" s="93"/>
      <c r="K32" s="97">
        <v>2760000</v>
      </c>
      <c r="L32" s="93"/>
      <c r="M32" s="97">
        <v>7484480784</v>
      </c>
      <c r="N32" s="93"/>
      <c r="O32" s="97">
        <v>7467991478</v>
      </c>
      <c r="P32" s="93"/>
      <c r="Q32" s="97">
        <v>16489306</v>
      </c>
    </row>
    <row r="33" spans="1:17" x14ac:dyDescent="0.45">
      <c r="A33" s="11" t="s">
        <v>137</v>
      </c>
      <c r="C33" s="97">
        <v>84800</v>
      </c>
      <c r="D33" s="93"/>
      <c r="E33" s="97">
        <v>7434857808</v>
      </c>
      <c r="F33" s="93"/>
      <c r="G33" s="97">
        <v>7026024924</v>
      </c>
      <c r="H33" s="93"/>
      <c r="I33" s="97">
        <v>408832884</v>
      </c>
      <c r="J33" s="93"/>
      <c r="K33" s="97">
        <v>84800</v>
      </c>
      <c r="L33" s="93"/>
      <c r="M33" s="97">
        <v>7434857808</v>
      </c>
      <c r="N33" s="93"/>
      <c r="O33" s="97">
        <v>7427022071</v>
      </c>
      <c r="P33" s="93"/>
      <c r="Q33" s="97">
        <v>7835737</v>
      </c>
    </row>
    <row r="34" spans="1:17" x14ac:dyDescent="0.45">
      <c r="A34" s="11" t="s">
        <v>103</v>
      </c>
      <c r="C34" s="97">
        <v>52551677</v>
      </c>
      <c r="D34" s="93"/>
      <c r="E34" s="97">
        <v>22410528649</v>
      </c>
      <c r="F34" s="93"/>
      <c r="G34" s="97">
        <v>22410528649</v>
      </c>
      <c r="H34" s="93"/>
      <c r="I34" s="97">
        <v>0</v>
      </c>
      <c r="J34" s="93"/>
      <c r="K34" s="97">
        <v>52551677</v>
      </c>
      <c r="L34" s="93"/>
      <c r="M34" s="97">
        <v>22410528649</v>
      </c>
      <c r="N34" s="93"/>
      <c r="O34" s="97">
        <v>22410528650</v>
      </c>
      <c r="P34" s="93"/>
      <c r="Q34" s="97">
        <v>-1</v>
      </c>
    </row>
    <row r="35" spans="1:17" x14ac:dyDescent="0.45">
      <c r="A35" s="11" t="s">
        <v>138</v>
      </c>
      <c r="C35" s="97">
        <v>219000</v>
      </c>
      <c r="D35" s="93"/>
      <c r="E35" s="97">
        <v>7432173873</v>
      </c>
      <c r="F35" s="93"/>
      <c r="G35" s="97">
        <v>8163635625</v>
      </c>
      <c r="H35" s="93"/>
      <c r="I35" s="97">
        <v>-731461752</v>
      </c>
      <c r="J35" s="93"/>
      <c r="K35" s="97">
        <v>219000</v>
      </c>
      <c r="L35" s="93"/>
      <c r="M35" s="97">
        <v>7432173873</v>
      </c>
      <c r="N35" s="93"/>
      <c r="O35" s="97">
        <v>7439067007</v>
      </c>
      <c r="P35" s="93"/>
      <c r="Q35" s="97">
        <v>-6893134</v>
      </c>
    </row>
    <row r="36" spans="1:17" x14ac:dyDescent="0.45">
      <c r="A36" s="11" t="s">
        <v>139</v>
      </c>
      <c r="C36" s="97">
        <v>1752000</v>
      </c>
      <c r="D36" s="93"/>
      <c r="E36" s="97">
        <v>7358156910</v>
      </c>
      <c r="F36" s="93"/>
      <c r="G36" s="97">
        <v>8368270758</v>
      </c>
      <c r="H36" s="93"/>
      <c r="I36" s="97">
        <v>-1010113848</v>
      </c>
      <c r="J36" s="93"/>
      <c r="K36" s="97">
        <v>1752000</v>
      </c>
      <c r="L36" s="93"/>
      <c r="M36" s="97">
        <v>7358156910</v>
      </c>
      <c r="N36" s="93"/>
      <c r="O36" s="97">
        <v>7432808197</v>
      </c>
      <c r="P36" s="93"/>
      <c r="Q36" s="97">
        <v>-74651287</v>
      </c>
    </row>
    <row r="37" spans="1:17" x14ac:dyDescent="0.45">
      <c r="A37" s="11" t="s">
        <v>116</v>
      </c>
      <c r="C37" s="97">
        <v>1209000</v>
      </c>
      <c r="D37" s="93"/>
      <c r="E37" s="97">
        <v>10359571599</v>
      </c>
      <c r="F37" s="93"/>
      <c r="G37" s="97">
        <v>10335535470</v>
      </c>
      <c r="H37" s="93"/>
      <c r="I37" s="97">
        <v>24036129</v>
      </c>
      <c r="J37" s="93"/>
      <c r="K37" s="97">
        <v>1209000</v>
      </c>
      <c r="L37" s="93"/>
      <c r="M37" s="97">
        <v>10359571599</v>
      </c>
      <c r="N37" s="93"/>
      <c r="O37" s="97">
        <v>10452601556</v>
      </c>
      <c r="P37" s="93"/>
      <c r="Q37" s="97">
        <v>-93029957</v>
      </c>
    </row>
    <row r="38" spans="1:17" x14ac:dyDescent="0.45">
      <c r="A38" s="11" t="s">
        <v>140</v>
      </c>
      <c r="C38" s="97">
        <v>281880</v>
      </c>
      <c r="D38" s="93"/>
      <c r="E38" s="97">
        <v>7344115754</v>
      </c>
      <c r="F38" s="93"/>
      <c r="G38" s="97">
        <v>7475811077</v>
      </c>
      <c r="H38" s="93"/>
      <c r="I38" s="97">
        <v>-131695323</v>
      </c>
      <c r="J38" s="93"/>
      <c r="K38" s="97">
        <v>281880</v>
      </c>
      <c r="L38" s="93"/>
      <c r="M38" s="97">
        <v>7344115754</v>
      </c>
      <c r="N38" s="93"/>
      <c r="O38" s="97">
        <v>7459864303</v>
      </c>
      <c r="P38" s="93"/>
      <c r="Q38" s="97">
        <v>-115748549</v>
      </c>
    </row>
    <row r="39" spans="1:17" x14ac:dyDescent="0.45">
      <c r="A39" s="11" t="s">
        <v>141</v>
      </c>
      <c r="C39" s="97">
        <v>159406</v>
      </c>
      <c r="D39" s="93"/>
      <c r="E39" s="97">
        <v>7281123701</v>
      </c>
      <c r="F39" s="93"/>
      <c r="G39" s="97">
        <v>7116327865</v>
      </c>
      <c r="H39" s="93"/>
      <c r="I39" s="97">
        <v>164795836</v>
      </c>
      <c r="J39" s="93"/>
      <c r="K39" s="97">
        <v>159406</v>
      </c>
      <c r="L39" s="93"/>
      <c r="M39" s="97">
        <v>7281123701</v>
      </c>
      <c r="N39" s="93"/>
      <c r="O39" s="97">
        <v>7459193708</v>
      </c>
      <c r="P39" s="93"/>
      <c r="Q39" s="97">
        <v>-178070007</v>
      </c>
    </row>
    <row r="40" spans="1:17" x14ac:dyDescent="0.45">
      <c r="A40" s="11" t="s">
        <v>167</v>
      </c>
      <c r="C40" s="97">
        <v>141561</v>
      </c>
      <c r="D40" s="93"/>
      <c r="E40" s="97">
        <v>2320451561</v>
      </c>
      <c r="F40" s="93"/>
      <c r="G40" s="97">
        <v>2493535577</v>
      </c>
      <c r="H40" s="93"/>
      <c r="I40" s="97">
        <v>-173084016</v>
      </c>
      <c r="J40" s="93"/>
      <c r="K40" s="97">
        <v>141561</v>
      </c>
      <c r="L40" s="93"/>
      <c r="M40" s="97">
        <v>2320451561</v>
      </c>
      <c r="N40" s="93"/>
      <c r="O40" s="97">
        <v>2528692670</v>
      </c>
      <c r="P40" s="93"/>
      <c r="Q40" s="97">
        <v>-208241109</v>
      </c>
    </row>
    <row r="41" spans="1:17" x14ac:dyDescent="0.45">
      <c r="A41" s="11" t="s">
        <v>114</v>
      </c>
      <c r="C41" s="97">
        <v>1018594</v>
      </c>
      <c r="D41" s="93"/>
      <c r="E41" s="97">
        <v>10894859014</v>
      </c>
      <c r="F41" s="93"/>
      <c r="G41" s="97">
        <v>11239120359</v>
      </c>
      <c r="H41" s="93"/>
      <c r="I41" s="97">
        <v>-344261345</v>
      </c>
      <c r="J41" s="93"/>
      <c r="K41" s="97">
        <v>1018594</v>
      </c>
      <c r="L41" s="93"/>
      <c r="M41" s="97">
        <v>10894859014</v>
      </c>
      <c r="N41" s="93"/>
      <c r="O41" s="97">
        <v>11194605836</v>
      </c>
      <c r="P41" s="93"/>
      <c r="Q41" s="97">
        <v>-299746822</v>
      </c>
    </row>
    <row r="42" spans="1:17" x14ac:dyDescent="0.45">
      <c r="A42" s="11" t="s">
        <v>142</v>
      </c>
      <c r="C42" s="97">
        <v>875000</v>
      </c>
      <c r="D42" s="93"/>
      <c r="E42" s="97">
        <v>7114912875</v>
      </c>
      <c r="F42" s="93"/>
      <c r="G42" s="97">
        <v>7332361312</v>
      </c>
      <c r="H42" s="93"/>
      <c r="I42" s="97">
        <v>-217448437</v>
      </c>
      <c r="J42" s="93"/>
      <c r="K42" s="97">
        <v>875000</v>
      </c>
      <c r="L42" s="93"/>
      <c r="M42" s="97">
        <v>7114912875</v>
      </c>
      <c r="N42" s="93"/>
      <c r="O42" s="97">
        <v>7458028389</v>
      </c>
      <c r="P42" s="93"/>
      <c r="Q42" s="97">
        <v>-343115514</v>
      </c>
    </row>
    <row r="43" spans="1:17" x14ac:dyDescent="0.45">
      <c r="A43" s="11" t="s">
        <v>107</v>
      </c>
      <c r="C43" s="97">
        <v>2453403</v>
      </c>
      <c r="D43" s="93"/>
      <c r="E43" s="97">
        <v>17778890288</v>
      </c>
      <c r="F43" s="93"/>
      <c r="G43" s="97">
        <v>18123642391</v>
      </c>
      <c r="H43" s="93"/>
      <c r="I43" s="97">
        <v>-344752103</v>
      </c>
      <c r="J43" s="93"/>
      <c r="K43" s="97">
        <v>2453403</v>
      </c>
      <c r="L43" s="93"/>
      <c r="M43" s="97">
        <v>17778890288</v>
      </c>
      <c r="N43" s="93"/>
      <c r="O43" s="97">
        <v>18148928061</v>
      </c>
      <c r="P43" s="93"/>
      <c r="Q43" s="97">
        <v>-370037773</v>
      </c>
    </row>
    <row r="44" spans="1:17" x14ac:dyDescent="0.45">
      <c r="A44" s="11" t="s">
        <v>143</v>
      </c>
      <c r="C44" s="97">
        <v>331000</v>
      </c>
      <c r="D44" s="93"/>
      <c r="E44" s="97">
        <v>7090608352</v>
      </c>
      <c r="F44" s="93"/>
      <c r="G44" s="97">
        <v>7205769045</v>
      </c>
      <c r="H44" s="93"/>
      <c r="I44" s="97">
        <v>-115160693</v>
      </c>
      <c r="J44" s="93"/>
      <c r="K44" s="97">
        <v>331000</v>
      </c>
      <c r="L44" s="93"/>
      <c r="M44" s="97">
        <v>7090608352</v>
      </c>
      <c r="N44" s="93"/>
      <c r="O44" s="97">
        <v>7461898761</v>
      </c>
      <c r="P44" s="93"/>
      <c r="Q44" s="97">
        <v>-371290409</v>
      </c>
    </row>
    <row r="45" spans="1:17" x14ac:dyDescent="0.45">
      <c r="A45" s="11" t="s">
        <v>115</v>
      </c>
      <c r="C45" s="97">
        <v>5876000</v>
      </c>
      <c r="D45" s="93"/>
      <c r="E45" s="97">
        <v>10613165682</v>
      </c>
      <c r="F45" s="93"/>
      <c r="G45" s="97">
        <v>11518526541</v>
      </c>
      <c r="H45" s="93"/>
      <c r="I45" s="97">
        <v>-905360859</v>
      </c>
      <c r="J45" s="93"/>
      <c r="K45" s="97">
        <v>5876000</v>
      </c>
      <c r="L45" s="93"/>
      <c r="M45" s="97">
        <v>10613165682</v>
      </c>
      <c r="N45" s="93"/>
      <c r="O45" s="97">
        <v>10990028708</v>
      </c>
      <c r="P45" s="93"/>
      <c r="Q45" s="97">
        <v>-376863026</v>
      </c>
    </row>
    <row r="46" spans="1:17" x14ac:dyDescent="0.45">
      <c r="A46" s="11" t="s">
        <v>145</v>
      </c>
      <c r="C46" s="97">
        <v>285000</v>
      </c>
      <c r="D46" s="93"/>
      <c r="E46" s="97">
        <v>6779470702</v>
      </c>
      <c r="F46" s="93"/>
      <c r="G46" s="97">
        <v>6722809852</v>
      </c>
      <c r="H46" s="93"/>
      <c r="I46" s="97">
        <v>56660850</v>
      </c>
      <c r="J46" s="93"/>
      <c r="K46" s="97">
        <v>285000</v>
      </c>
      <c r="L46" s="93"/>
      <c r="M46" s="97">
        <v>6779470702</v>
      </c>
      <c r="N46" s="93"/>
      <c r="O46" s="97">
        <v>7435733432</v>
      </c>
      <c r="P46" s="93"/>
      <c r="Q46" s="97">
        <v>-656262730</v>
      </c>
    </row>
    <row r="47" spans="1:17" x14ac:dyDescent="0.45">
      <c r="A47" s="11" t="s">
        <v>124</v>
      </c>
      <c r="C47" s="97">
        <v>1449000</v>
      </c>
      <c r="D47" s="93"/>
      <c r="E47" s="97">
        <v>9304844787</v>
      </c>
      <c r="F47" s="93"/>
      <c r="G47" s="97">
        <v>10140264288</v>
      </c>
      <c r="H47" s="93"/>
      <c r="I47" s="97">
        <v>-835419501</v>
      </c>
      <c r="J47" s="93"/>
      <c r="K47" s="97">
        <v>1449000</v>
      </c>
      <c r="L47" s="93"/>
      <c r="M47" s="97">
        <v>9304844787</v>
      </c>
      <c r="N47" s="93"/>
      <c r="O47" s="97">
        <v>9994449701</v>
      </c>
      <c r="P47" s="93"/>
      <c r="Q47" s="97">
        <v>-689604914</v>
      </c>
    </row>
    <row r="48" spans="1:17" x14ac:dyDescent="0.45">
      <c r="A48" s="11" t="s">
        <v>146</v>
      </c>
      <c r="C48" s="97">
        <v>332000</v>
      </c>
      <c r="D48" s="93"/>
      <c r="E48" s="97">
        <v>6739102332</v>
      </c>
      <c r="F48" s="93"/>
      <c r="G48" s="97">
        <v>6890913648</v>
      </c>
      <c r="H48" s="93"/>
      <c r="I48" s="97">
        <v>-151811316</v>
      </c>
      <c r="J48" s="93"/>
      <c r="K48" s="97">
        <v>332000</v>
      </c>
      <c r="L48" s="93"/>
      <c r="M48" s="97">
        <v>6739102332</v>
      </c>
      <c r="N48" s="93"/>
      <c r="O48" s="97">
        <v>7431822562</v>
      </c>
      <c r="P48" s="93"/>
      <c r="Q48" s="97">
        <v>-692720230</v>
      </c>
    </row>
    <row r="49" spans="1:17" x14ac:dyDescent="0.45">
      <c r="A49" s="11" t="s">
        <v>148</v>
      </c>
      <c r="C49" s="97">
        <v>2878750</v>
      </c>
      <c r="D49" s="93"/>
      <c r="E49" s="97">
        <v>6653269842</v>
      </c>
      <c r="F49" s="93"/>
      <c r="G49" s="97">
        <v>7217009265</v>
      </c>
      <c r="H49" s="93"/>
      <c r="I49" s="97">
        <v>-563739423</v>
      </c>
      <c r="J49" s="93"/>
      <c r="K49" s="97">
        <v>2878750</v>
      </c>
      <c r="L49" s="93"/>
      <c r="M49" s="97">
        <v>6653269842</v>
      </c>
      <c r="N49" s="93"/>
      <c r="O49" s="97">
        <v>7434506282</v>
      </c>
      <c r="P49" s="93"/>
      <c r="Q49" s="97">
        <v>-781236440</v>
      </c>
    </row>
    <row r="50" spans="1:17" x14ac:dyDescent="0.45">
      <c r="A50" s="11" t="s">
        <v>147</v>
      </c>
      <c r="C50" s="97">
        <v>355732</v>
      </c>
      <c r="D50" s="93"/>
      <c r="E50" s="97">
        <v>6662114034</v>
      </c>
      <c r="F50" s="93"/>
      <c r="G50" s="97">
        <v>7072307892</v>
      </c>
      <c r="H50" s="93"/>
      <c r="I50" s="97">
        <v>-410193858</v>
      </c>
      <c r="J50" s="93"/>
      <c r="K50" s="97">
        <v>355732</v>
      </c>
      <c r="L50" s="93"/>
      <c r="M50" s="97">
        <v>6662114034</v>
      </c>
      <c r="N50" s="93"/>
      <c r="O50" s="97">
        <v>7459768299</v>
      </c>
      <c r="P50" s="93"/>
      <c r="Q50" s="97">
        <v>-797654265</v>
      </c>
    </row>
    <row r="51" spans="1:17" x14ac:dyDescent="0.45">
      <c r="A51" s="11" t="s">
        <v>149</v>
      </c>
      <c r="C51" s="97">
        <v>1900000</v>
      </c>
      <c r="D51" s="93"/>
      <c r="E51" s="97">
        <v>6625542060</v>
      </c>
      <c r="F51" s="93"/>
      <c r="G51" s="97">
        <v>6880515885</v>
      </c>
      <c r="H51" s="93"/>
      <c r="I51" s="97">
        <v>-254973825</v>
      </c>
      <c r="J51" s="93"/>
      <c r="K51" s="97">
        <v>1900000</v>
      </c>
      <c r="L51" s="93"/>
      <c r="M51" s="97">
        <v>6625542060</v>
      </c>
      <c r="N51" s="93"/>
      <c r="O51" s="97">
        <v>7445533543</v>
      </c>
      <c r="P51" s="93"/>
      <c r="Q51" s="97">
        <v>-819991483</v>
      </c>
    </row>
    <row r="52" spans="1:17" x14ac:dyDescent="0.45">
      <c r="A52" s="11" t="s">
        <v>88</v>
      </c>
      <c r="C52" s="97">
        <v>3110000</v>
      </c>
      <c r="D52" s="93"/>
      <c r="E52" s="97">
        <v>68352965505</v>
      </c>
      <c r="F52" s="93"/>
      <c r="G52" s="97">
        <v>73888812335</v>
      </c>
      <c r="H52" s="93"/>
      <c r="I52" s="97">
        <v>-5535846830</v>
      </c>
      <c r="J52" s="93"/>
      <c r="K52" s="97">
        <v>3110000</v>
      </c>
      <c r="L52" s="93"/>
      <c r="M52" s="97">
        <v>68352965505</v>
      </c>
      <c r="N52" s="93"/>
      <c r="O52" s="97">
        <v>69242185735</v>
      </c>
      <c r="P52" s="93"/>
      <c r="Q52" s="97">
        <v>-889220230</v>
      </c>
    </row>
    <row r="53" spans="1:17" x14ac:dyDescent="0.45">
      <c r="A53" s="11" t="s">
        <v>150</v>
      </c>
      <c r="C53" s="97">
        <v>1247504</v>
      </c>
      <c r="D53" s="93"/>
      <c r="E53" s="97">
        <v>6560030347</v>
      </c>
      <c r="F53" s="93"/>
      <c r="G53" s="97">
        <v>7415686480</v>
      </c>
      <c r="H53" s="93"/>
      <c r="I53" s="97">
        <v>-855656133</v>
      </c>
      <c r="J53" s="93"/>
      <c r="K53" s="97">
        <v>1247504</v>
      </c>
      <c r="L53" s="93"/>
      <c r="M53" s="97">
        <v>6560030347</v>
      </c>
      <c r="N53" s="93"/>
      <c r="O53" s="97">
        <v>7480949921</v>
      </c>
      <c r="P53" s="93"/>
      <c r="Q53" s="97">
        <v>-920919574</v>
      </c>
    </row>
    <row r="54" spans="1:17" x14ac:dyDescent="0.45">
      <c r="A54" s="11" t="s">
        <v>151</v>
      </c>
      <c r="C54" s="97">
        <v>52600</v>
      </c>
      <c r="D54" s="93"/>
      <c r="E54" s="97">
        <v>6509735235</v>
      </c>
      <c r="F54" s="93"/>
      <c r="G54" s="97">
        <v>6990775911</v>
      </c>
      <c r="H54" s="93"/>
      <c r="I54" s="97">
        <v>-481040676</v>
      </c>
      <c r="J54" s="93"/>
      <c r="K54" s="97">
        <v>52600</v>
      </c>
      <c r="L54" s="93"/>
      <c r="M54" s="97">
        <v>6509735235</v>
      </c>
      <c r="N54" s="93"/>
      <c r="O54" s="97">
        <v>7447970977</v>
      </c>
      <c r="P54" s="93"/>
      <c r="Q54" s="97">
        <v>-938235742</v>
      </c>
    </row>
    <row r="55" spans="1:17" x14ac:dyDescent="0.45">
      <c r="A55" s="11" t="s">
        <v>117</v>
      </c>
      <c r="C55" s="97">
        <v>3592255</v>
      </c>
      <c r="D55" s="93"/>
      <c r="E55" s="97">
        <v>10234145183</v>
      </c>
      <c r="F55" s="93"/>
      <c r="G55" s="97">
        <v>10925292412</v>
      </c>
      <c r="H55" s="93"/>
      <c r="I55" s="97">
        <v>-691147229</v>
      </c>
      <c r="J55" s="93"/>
      <c r="K55" s="97">
        <v>3592255</v>
      </c>
      <c r="L55" s="93"/>
      <c r="M55" s="97">
        <v>10234145183</v>
      </c>
      <c r="N55" s="93"/>
      <c r="O55" s="97">
        <v>11194317365</v>
      </c>
      <c r="P55" s="93"/>
      <c r="Q55" s="97">
        <v>-960172182</v>
      </c>
    </row>
    <row r="56" spans="1:17" x14ac:dyDescent="0.45">
      <c r="A56" s="11" t="s">
        <v>152</v>
      </c>
      <c r="C56" s="97">
        <v>1036000</v>
      </c>
      <c r="D56" s="93"/>
      <c r="E56" s="97">
        <v>6477667182</v>
      </c>
      <c r="F56" s="93"/>
      <c r="G56" s="97">
        <v>6570352404</v>
      </c>
      <c r="H56" s="93"/>
      <c r="I56" s="97">
        <v>-92685222</v>
      </c>
      <c r="J56" s="93"/>
      <c r="K56" s="97">
        <v>1036000</v>
      </c>
      <c r="L56" s="93"/>
      <c r="M56" s="97">
        <v>6477667182</v>
      </c>
      <c r="N56" s="93"/>
      <c r="O56" s="97">
        <v>7461370063</v>
      </c>
      <c r="P56" s="93"/>
      <c r="Q56" s="97">
        <v>-983702881</v>
      </c>
    </row>
    <row r="57" spans="1:17" x14ac:dyDescent="0.45">
      <c r="A57" s="11" t="s">
        <v>153</v>
      </c>
      <c r="C57" s="97">
        <v>880000</v>
      </c>
      <c r="D57" s="93"/>
      <c r="E57" s="97">
        <v>6394524840</v>
      </c>
      <c r="F57" s="93"/>
      <c r="G57" s="97">
        <v>6840654480</v>
      </c>
      <c r="H57" s="93"/>
      <c r="I57" s="97">
        <v>-446129640</v>
      </c>
      <c r="J57" s="93"/>
      <c r="K57" s="97">
        <v>880000</v>
      </c>
      <c r="L57" s="93"/>
      <c r="M57" s="97">
        <v>6394524840</v>
      </c>
      <c r="N57" s="93"/>
      <c r="O57" s="97">
        <v>7463884849</v>
      </c>
      <c r="P57" s="93"/>
      <c r="Q57" s="97">
        <v>-1069360009</v>
      </c>
    </row>
    <row r="58" spans="1:17" x14ac:dyDescent="0.45">
      <c r="A58" s="11" t="s">
        <v>154</v>
      </c>
      <c r="C58" s="97">
        <v>2560000</v>
      </c>
      <c r="D58" s="93"/>
      <c r="E58" s="97">
        <v>6369554304</v>
      </c>
      <c r="F58" s="93"/>
      <c r="G58" s="97">
        <v>6733456128</v>
      </c>
      <c r="H58" s="93"/>
      <c r="I58" s="97">
        <v>-363901824</v>
      </c>
      <c r="J58" s="93"/>
      <c r="K58" s="97">
        <v>2560000</v>
      </c>
      <c r="L58" s="93"/>
      <c r="M58" s="97">
        <v>6369554304</v>
      </c>
      <c r="N58" s="93"/>
      <c r="O58" s="97">
        <v>7440011312</v>
      </c>
      <c r="P58" s="93"/>
      <c r="Q58" s="97">
        <v>-1070457008</v>
      </c>
    </row>
    <row r="59" spans="1:17" x14ac:dyDescent="0.45">
      <c r="A59" s="11" t="s">
        <v>144</v>
      </c>
      <c r="C59" s="97">
        <v>858000</v>
      </c>
      <c r="D59" s="93"/>
      <c r="E59" s="97">
        <v>6823159200</v>
      </c>
      <c r="F59" s="93"/>
      <c r="G59" s="97">
        <v>7767313854</v>
      </c>
      <c r="H59" s="93"/>
      <c r="I59" s="97">
        <v>-944154654</v>
      </c>
      <c r="J59" s="93"/>
      <c r="K59" s="97">
        <v>858000</v>
      </c>
      <c r="L59" s="93"/>
      <c r="M59" s="97">
        <v>6823159200</v>
      </c>
      <c r="N59" s="93"/>
      <c r="O59" s="97">
        <v>7902333747</v>
      </c>
      <c r="P59" s="93"/>
      <c r="Q59" s="97">
        <v>-1079174547</v>
      </c>
    </row>
    <row r="60" spans="1:17" x14ac:dyDescent="0.45">
      <c r="A60" s="11" t="s">
        <v>156</v>
      </c>
      <c r="C60" s="97">
        <v>418800</v>
      </c>
      <c r="D60" s="93"/>
      <c r="E60" s="97">
        <v>6327883728</v>
      </c>
      <c r="F60" s="93"/>
      <c r="G60" s="97">
        <v>7735005241</v>
      </c>
      <c r="H60" s="93"/>
      <c r="I60" s="97">
        <v>-1407121513</v>
      </c>
      <c r="J60" s="93"/>
      <c r="K60" s="97">
        <v>418800</v>
      </c>
      <c r="L60" s="93"/>
      <c r="M60" s="97">
        <v>6327883728</v>
      </c>
      <c r="N60" s="93"/>
      <c r="O60" s="97">
        <v>7436212332</v>
      </c>
      <c r="P60" s="93"/>
      <c r="Q60" s="97">
        <v>-1108328604</v>
      </c>
    </row>
    <row r="61" spans="1:17" x14ac:dyDescent="0.45">
      <c r="A61" s="11" t="s">
        <v>155</v>
      </c>
      <c r="C61" s="97">
        <v>1260000</v>
      </c>
      <c r="D61" s="93"/>
      <c r="E61" s="97">
        <v>6350190210</v>
      </c>
      <c r="F61" s="93"/>
      <c r="G61" s="97">
        <v>6750991170</v>
      </c>
      <c r="H61" s="93"/>
      <c r="I61" s="97">
        <v>-400800960</v>
      </c>
      <c r="J61" s="93"/>
      <c r="K61" s="97">
        <v>1260000</v>
      </c>
      <c r="L61" s="93"/>
      <c r="M61" s="97">
        <v>6350190210</v>
      </c>
      <c r="N61" s="93"/>
      <c r="O61" s="97">
        <v>7463146324</v>
      </c>
      <c r="P61" s="93"/>
      <c r="Q61" s="97">
        <v>-1112956114</v>
      </c>
    </row>
    <row r="62" spans="1:17" x14ac:dyDescent="0.45">
      <c r="A62" s="11" t="s">
        <v>157</v>
      </c>
      <c r="C62" s="97">
        <v>141368</v>
      </c>
      <c r="D62" s="93"/>
      <c r="E62" s="97">
        <v>6316682374</v>
      </c>
      <c r="F62" s="93"/>
      <c r="G62" s="97">
        <v>6885816159</v>
      </c>
      <c r="H62" s="93"/>
      <c r="I62" s="97">
        <v>-569133785</v>
      </c>
      <c r="J62" s="93"/>
      <c r="K62" s="97">
        <v>141368</v>
      </c>
      <c r="L62" s="93"/>
      <c r="M62" s="97">
        <v>6316682374</v>
      </c>
      <c r="N62" s="93"/>
      <c r="O62" s="97">
        <v>7433580545</v>
      </c>
      <c r="P62" s="93"/>
      <c r="Q62" s="97">
        <v>-1116898171</v>
      </c>
    </row>
    <row r="63" spans="1:17" x14ac:dyDescent="0.45">
      <c r="A63" s="11" t="s">
        <v>158</v>
      </c>
      <c r="C63" s="97">
        <v>1410000</v>
      </c>
      <c r="D63" s="93"/>
      <c r="E63" s="97">
        <v>6228757062</v>
      </c>
      <c r="F63" s="93"/>
      <c r="G63" s="97">
        <v>6923955870</v>
      </c>
      <c r="H63" s="93"/>
      <c r="I63" s="97">
        <v>-695198808</v>
      </c>
      <c r="J63" s="93"/>
      <c r="K63" s="97">
        <v>1410000</v>
      </c>
      <c r="L63" s="93"/>
      <c r="M63" s="97">
        <v>6228757062</v>
      </c>
      <c r="N63" s="93"/>
      <c r="O63" s="97">
        <v>7459613059</v>
      </c>
      <c r="P63" s="93"/>
      <c r="Q63" s="97">
        <v>-1230855997</v>
      </c>
    </row>
    <row r="64" spans="1:17" x14ac:dyDescent="0.45">
      <c r="A64" s="11" t="s">
        <v>159</v>
      </c>
      <c r="C64" s="97">
        <v>2136920</v>
      </c>
      <c r="D64" s="93"/>
      <c r="E64" s="97">
        <v>6185685909</v>
      </c>
      <c r="F64" s="93"/>
      <c r="G64" s="97">
        <v>6540998107</v>
      </c>
      <c r="H64" s="93"/>
      <c r="I64" s="97">
        <v>-355312198</v>
      </c>
      <c r="J64" s="93"/>
      <c r="K64" s="97">
        <v>2136920</v>
      </c>
      <c r="L64" s="93"/>
      <c r="M64" s="97">
        <v>6185685909</v>
      </c>
      <c r="N64" s="93"/>
      <c r="O64" s="97">
        <v>7436289171</v>
      </c>
      <c r="P64" s="93"/>
      <c r="Q64" s="97">
        <v>-1250603262</v>
      </c>
    </row>
    <row r="65" spans="1:17" x14ac:dyDescent="0.45">
      <c r="A65" s="11" t="s">
        <v>125</v>
      </c>
      <c r="C65" s="97">
        <v>1176750</v>
      </c>
      <c r="D65" s="93"/>
      <c r="E65" s="97">
        <v>9007062198</v>
      </c>
      <c r="F65" s="93"/>
      <c r="G65" s="97">
        <v>9896070935</v>
      </c>
      <c r="H65" s="93"/>
      <c r="I65" s="97">
        <v>-889008737</v>
      </c>
      <c r="J65" s="93"/>
      <c r="K65" s="97">
        <v>1176750</v>
      </c>
      <c r="L65" s="93"/>
      <c r="M65" s="97">
        <v>9007062198</v>
      </c>
      <c r="N65" s="93"/>
      <c r="O65" s="97">
        <v>10265979044</v>
      </c>
      <c r="P65" s="93"/>
      <c r="Q65" s="97">
        <v>-1258916846</v>
      </c>
    </row>
    <row r="66" spans="1:17" x14ac:dyDescent="0.45">
      <c r="A66" s="11" t="s">
        <v>160</v>
      </c>
      <c r="C66" s="97">
        <v>2125333</v>
      </c>
      <c r="D66" s="93"/>
      <c r="E66" s="97">
        <v>6061299773</v>
      </c>
      <c r="F66" s="93"/>
      <c r="G66" s="97">
        <v>6724683576</v>
      </c>
      <c r="H66" s="93"/>
      <c r="I66" s="97">
        <v>-663383803</v>
      </c>
      <c r="J66" s="93"/>
      <c r="K66" s="97">
        <v>2125333</v>
      </c>
      <c r="L66" s="93"/>
      <c r="M66" s="97">
        <v>6061299773</v>
      </c>
      <c r="N66" s="93"/>
      <c r="O66" s="97">
        <v>7455772088</v>
      </c>
      <c r="P66" s="93"/>
      <c r="Q66" s="97">
        <v>-1394472315</v>
      </c>
    </row>
    <row r="67" spans="1:17" x14ac:dyDescent="0.45">
      <c r="A67" s="11" t="s">
        <v>122</v>
      </c>
      <c r="C67" s="97">
        <v>343280</v>
      </c>
      <c r="D67" s="93"/>
      <c r="E67" s="97">
        <v>9561474301</v>
      </c>
      <c r="F67" s="93"/>
      <c r="G67" s="97">
        <v>10377031888</v>
      </c>
      <c r="H67" s="93"/>
      <c r="I67" s="97">
        <v>-815557587</v>
      </c>
      <c r="J67" s="93"/>
      <c r="K67" s="97">
        <v>343280</v>
      </c>
      <c r="L67" s="93"/>
      <c r="M67" s="97">
        <v>9561474301</v>
      </c>
      <c r="N67" s="93"/>
      <c r="O67" s="97">
        <v>10991908110</v>
      </c>
      <c r="P67" s="93"/>
      <c r="Q67" s="97">
        <v>-1430433809</v>
      </c>
    </row>
    <row r="68" spans="1:17" x14ac:dyDescent="0.45">
      <c r="A68" s="11" t="s">
        <v>161</v>
      </c>
      <c r="C68" s="97">
        <v>185600</v>
      </c>
      <c r="D68" s="93"/>
      <c r="E68" s="97">
        <v>5946295766</v>
      </c>
      <c r="F68" s="93"/>
      <c r="G68" s="97">
        <v>4619771827</v>
      </c>
      <c r="H68" s="93"/>
      <c r="I68" s="97">
        <v>1326523939</v>
      </c>
      <c r="J68" s="93"/>
      <c r="K68" s="97">
        <v>185600</v>
      </c>
      <c r="L68" s="93"/>
      <c r="M68" s="97">
        <v>5946295766</v>
      </c>
      <c r="N68" s="93"/>
      <c r="O68" s="97">
        <v>7418476299</v>
      </c>
      <c r="P68" s="93"/>
      <c r="Q68" s="97">
        <v>-1472180533</v>
      </c>
    </row>
    <row r="69" spans="1:17" x14ac:dyDescent="0.45">
      <c r="A69" s="11" t="s">
        <v>162</v>
      </c>
      <c r="C69" s="97">
        <v>1618000</v>
      </c>
      <c r="D69" s="93"/>
      <c r="E69" s="97">
        <v>5880211322</v>
      </c>
      <c r="F69" s="93"/>
      <c r="G69" s="97">
        <v>6787333638</v>
      </c>
      <c r="H69" s="93"/>
      <c r="I69" s="97">
        <v>-907122316</v>
      </c>
      <c r="J69" s="93"/>
      <c r="K69" s="97">
        <v>1618000</v>
      </c>
      <c r="L69" s="93"/>
      <c r="M69" s="97">
        <v>5880211322</v>
      </c>
      <c r="N69" s="93"/>
      <c r="O69" s="97">
        <v>7457233239</v>
      </c>
      <c r="P69" s="93"/>
      <c r="Q69" s="97">
        <v>-1577021917</v>
      </c>
    </row>
    <row r="70" spans="1:17" x14ac:dyDescent="0.45">
      <c r="A70" s="11" t="s">
        <v>163</v>
      </c>
      <c r="C70" s="97">
        <v>3028300</v>
      </c>
      <c r="D70" s="93"/>
      <c r="E70" s="97">
        <v>5830915488</v>
      </c>
      <c r="F70" s="93"/>
      <c r="G70" s="97">
        <v>6330622236</v>
      </c>
      <c r="H70" s="93"/>
      <c r="I70" s="97">
        <v>-499706748</v>
      </c>
      <c r="J70" s="93"/>
      <c r="K70" s="97">
        <v>3028300</v>
      </c>
      <c r="L70" s="93"/>
      <c r="M70" s="97">
        <v>5830915488</v>
      </c>
      <c r="N70" s="93"/>
      <c r="O70" s="97">
        <v>7416363247</v>
      </c>
      <c r="P70" s="93"/>
      <c r="Q70" s="97">
        <v>-1585447759</v>
      </c>
    </row>
    <row r="71" spans="1:17" x14ac:dyDescent="0.45">
      <c r="A71" s="11" t="s">
        <v>119</v>
      </c>
      <c r="C71" s="97">
        <v>1256700</v>
      </c>
      <c r="D71" s="93"/>
      <c r="E71" s="97">
        <v>10093718890</v>
      </c>
      <c r="F71" s="93"/>
      <c r="G71" s="97">
        <v>10068734438</v>
      </c>
      <c r="H71" s="93"/>
      <c r="I71" s="97">
        <v>24984452</v>
      </c>
      <c r="J71" s="93"/>
      <c r="K71" s="97">
        <v>1256700</v>
      </c>
      <c r="L71" s="93"/>
      <c r="M71" s="97">
        <v>10093718890</v>
      </c>
      <c r="N71" s="93"/>
      <c r="O71" s="97">
        <v>11797640546</v>
      </c>
      <c r="P71" s="93"/>
      <c r="Q71" s="97">
        <v>-1703921656</v>
      </c>
    </row>
    <row r="72" spans="1:17" x14ac:dyDescent="0.45">
      <c r="A72" s="11" t="s">
        <v>92</v>
      </c>
      <c r="C72" s="97">
        <v>10440282</v>
      </c>
      <c r="D72" s="93"/>
      <c r="E72" s="97">
        <v>41803237833</v>
      </c>
      <c r="F72" s="93"/>
      <c r="G72" s="97">
        <v>43719045745</v>
      </c>
      <c r="H72" s="93"/>
      <c r="I72" s="97">
        <v>-1915807912</v>
      </c>
      <c r="J72" s="93"/>
      <c r="K72" s="97">
        <v>10440282</v>
      </c>
      <c r="L72" s="93"/>
      <c r="M72" s="97">
        <v>41803237833</v>
      </c>
      <c r="N72" s="93"/>
      <c r="O72" s="97">
        <v>43719045745</v>
      </c>
      <c r="P72" s="93"/>
      <c r="Q72" s="97">
        <v>-1915807912</v>
      </c>
    </row>
    <row r="73" spans="1:17" x14ac:dyDescent="0.45">
      <c r="A73" s="11" t="s">
        <v>86</v>
      </c>
      <c r="C73" s="97">
        <v>12577358</v>
      </c>
      <c r="D73" s="93"/>
      <c r="E73" s="97">
        <v>74640060637</v>
      </c>
      <c r="F73" s="93"/>
      <c r="G73" s="97">
        <v>78015741772</v>
      </c>
      <c r="H73" s="93"/>
      <c r="I73" s="97">
        <v>-3375681135</v>
      </c>
      <c r="J73" s="93"/>
      <c r="K73" s="97">
        <v>12577358</v>
      </c>
      <c r="L73" s="93"/>
      <c r="M73" s="97">
        <v>74640060637</v>
      </c>
      <c r="N73" s="93"/>
      <c r="O73" s="97">
        <v>76572281354</v>
      </c>
      <c r="P73" s="93"/>
      <c r="Q73" s="97">
        <v>-1932220717</v>
      </c>
    </row>
    <row r="74" spans="1:17" x14ac:dyDescent="0.45">
      <c r="A74" s="11" t="s">
        <v>164</v>
      </c>
      <c r="C74" s="97">
        <v>134139</v>
      </c>
      <c r="D74" s="93"/>
      <c r="E74" s="97">
        <v>5500311009</v>
      </c>
      <c r="F74" s="93"/>
      <c r="G74" s="97">
        <v>5713656405</v>
      </c>
      <c r="H74" s="93"/>
      <c r="I74" s="97">
        <v>-213345396</v>
      </c>
      <c r="J74" s="93"/>
      <c r="K74" s="97">
        <v>134139</v>
      </c>
      <c r="L74" s="93"/>
      <c r="M74" s="97">
        <v>5500311009</v>
      </c>
      <c r="N74" s="93"/>
      <c r="O74" s="97">
        <v>7459821480</v>
      </c>
      <c r="P74" s="93"/>
      <c r="Q74" s="97">
        <v>-1959510471</v>
      </c>
    </row>
    <row r="75" spans="1:17" x14ac:dyDescent="0.45">
      <c r="A75" s="11" t="s">
        <v>127</v>
      </c>
      <c r="C75" s="97">
        <v>3968000</v>
      </c>
      <c r="D75" s="93"/>
      <c r="E75" s="97">
        <v>8626381804</v>
      </c>
      <c r="F75" s="93"/>
      <c r="G75" s="97">
        <v>9888586732</v>
      </c>
      <c r="H75" s="93"/>
      <c r="I75" s="97">
        <v>-1262204928</v>
      </c>
      <c r="J75" s="93"/>
      <c r="K75" s="97">
        <v>3968000</v>
      </c>
      <c r="L75" s="93"/>
      <c r="M75" s="97">
        <v>8626381804</v>
      </c>
      <c r="N75" s="93"/>
      <c r="O75" s="97">
        <v>11082617308</v>
      </c>
      <c r="P75" s="93"/>
      <c r="Q75" s="97">
        <v>-2456235504</v>
      </c>
    </row>
    <row r="76" spans="1:17" x14ac:dyDescent="0.45">
      <c r="A76" s="11" t="s">
        <v>89</v>
      </c>
      <c r="C76" s="97">
        <v>10037662</v>
      </c>
      <c r="D76" s="93"/>
      <c r="E76" s="97">
        <v>54180202857</v>
      </c>
      <c r="F76" s="93"/>
      <c r="G76" s="97">
        <v>56597082278</v>
      </c>
      <c r="H76" s="93"/>
      <c r="I76" s="97">
        <v>-2416879421</v>
      </c>
      <c r="J76" s="93"/>
      <c r="K76" s="97">
        <v>10037662</v>
      </c>
      <c r="L76" s="93"/>
      <c r="M76" s="97">
        <v>54180202857</v>
      </c>
      <c r="N76" s="93"/>
      <c r="O76" s="97">
        <v>56999939030</v>
      </c>
      <c r="P76" s="93"/>
      <c r="Q76" s="97">
        <v>-2819736173</v>
      </c>
    </row>
    <row r="77" spans="1:17" x14ac:dyDescent="0.45">
      <c r="A77" s="11" t="s">
        <v>102</v>
      </c>
      <c r="C77" s="97">
        <v>2446789</v>
      </c>
      <c r="D77" s="93"/>
      <c r="E77" s="97">
        <v>23154835363</v>
      </c>
      <c r="F77" s="93"/>
      <c r="G77" s="97">
        <v>25222231378</v>
      </c>
      <c r="H77" s="93"/>
      <c r="I77" s="97">
        <v>-2067396015</v>
      </c>
      <c r="J77" s="93"/>
      <c r="K77" s="97">
        <v>2446789</v>
      </c>
      <c r="L77" s="93"/>
      <c r="M77" s="97">
        <v>23154835363</v>
      </c>
      <c r="N77" s="93"/>
      <c r="O77" s="97">
        <v>26748125253</v>
      </c>
      <c r="P77" s="93"/>
      <c r="Q77" s="97">
        <v>-3593289890</v>
      </c>
    </row>
    <row r="78" spans="1:17" x14ac:dyDescent="0.45">
      <c r="A78" s="11" t="s">
        <v>126</v>
      </c>
      <c r="C78" s="97">
        <v>2100000</v>
      </c>
      <c r="D78" s="93"/>
      <c r="E78" s="97">
        <v>8800921080</v>
      </c>
      <c r="F78" s="93"/>
      <c r="G78" s="97">
        <v>9688110705</v>
      </c>
      <c r="H78" s="93"/>
      <c r="I78" s="97">
        <v>-887189625</v>
      </c>
      <c r="J78" s="93"/>
      <c r="K78" s="97">
        <v>2100000</v>
      </c>
      <c r="L78" s="93"/>
      <c r="M78" s="97">
        <v>8800921080</v>
      </c>
      <c r="N78" s="93"/>
      <c r="O78" s="97">
        <v>12712905450</v>
      </c>
      <c r="P78" s="93"/>
      <c r="Q78" s="97">
        <v>-3911984370</v>
      </c>
    </row>
    <row r="79" spans="1:17" x14ac:dyDescent="0.45">
      <c r="A79" s="11" t="s">
        <v>101</v>
      </c>
      <c r="C79" s="97">
        <v>22800000</v>
      </c>
      <c r="D79" s="93"/>
      <c r="E79" s="97">
        <v>25678697220</v>
      </c>
      <c r="F79" s="93"/>
      <c r="G79" s="97">
        <v>28353089340</v>
      </c>
      <c r="H79" s="93"/>
      <c r="I79" s="97">
        <v>-2674392120</v>
      </c>
      <c r="J79" s="93"/>
      <c r="K79" s="97">
        <v>22800000</v>
      </c>
      <c r="L79" s="93"/>
      <c r="M79" s="97">
        <v>25678697220</v>
      </c>
      <c r="N79" s="93"/>
      <c r="O79" s="97">
        <v>29828645362</v>
      </c>
      <c r="P79" s="93"/>
      <c r="Q79" s="97">
        <v>-4149948142</v>
      </c>
    </row>
    <row r="80" spans="1:17" x14ac:dyDescent="0.45">
      <c r="A80" s="11" t="s">
        <v>95</v>
      </c>
      <c r="C80" s="97">
        <v>17982368</v>
      </c>
      <c r="D80" s="93"/>
      <c r="E80" s="97">
        <v>37556158484</v>
      </c>
      <c r="F80" s="93"/>
      <c r="G80" s="97">
        <v>40559221133</v>
      </c>
      <c r="H80" s="93"/>
      <c r="I80" s="97">
        <v>-3003062649</v>
      </c>
      <c r="J80" s="93"/>
      <c r="K80" s="97">
        <v>17982368</v>
      </c>
      <c r="L80" s="93"/>
      <c r="M80" s="97">
        <v>37556158484</v>
      </c>
      <c r="N80" s="93"/>
      <c r="O80" s="97">
        <v>42597013863</v>
      </c>
      <c r="P80" s="93"/>
      <c r="Q80" s="97">
        <v>-5040855379</v>
      </c>
    </row>
    <row r="81" spans="1:19" x14ac:dyDescent="0.45">
      <c r="A81" s="11" t="s">
        <v>90</v>
      </c>
      <c r="C81" s="97">
        <v>4675884</v>
      </c>
      <c r="D81" s="93"/>
      <c r="E81" s="97">
        <v>53080873638</v>
      </c>
      <c r="F81" s="93"/>
      <c r="G81" s="97">
        <v>52151261140</v>
      </c>
      <c r="H81" s="93"/>
      <c r="I81" s="97">
        <v>929612498</v>
      </c>
      <c r="J81" s="93"/>
      <c r="K81" s="97">
        <v>4675884</v>
      </c>
      <c r="L81" s="93"/>
      <c r="M81" s="97">
        <v>53080873638</v>
      </c>
      <c r="N81" s="93"/>
      <c r="O81" s="97">
        <v>58212760419</v>
      </c>
      <c r="P81" s="93"/>
      <c r="Q81" s="97">
        <v>-5131886781</v>
      </c>
    </row>
    <row r="82" spans="1:19" x14ac:dyDescent="0.45">
      <c r="A82" s="11" t="s">
        <v>87</v>
      </c>
      <c r="C82" s="97">
        <v>9510000</v>
      </c>
      <c r="D82" s="93"/>
      <c r="E82" s="97">
        <v>73736640900</v>
      </c>
      <c r="F82" s="93"/>
      <c r="G82" s="97">
        <v>79201382459</v>
      </c>
      <c r="H82" s="93"/>
      <c r="I82" s="97">
        <v>-5464741559</v>
      </c>
      <c r="J82" s="93"/>
      <c r="K82" s="97">
        <v>9510000</v>
      </c>
      <c r="L82" s="93"/>
      <c r="M82" s="97">
        <v>73736640900</v>
      </c>
      <c r="N82" s="93"/>
      <c r="O82" s="97">
        <v>79102257139</v>
      </c>
      <c r="P82" s="93"/>
      <c r="Q82" s="97">
        <v>-5365616239</v>
      </c>
    </row>
    <row r="83" spans="1:19" x14ac:dyDescent="0.45">
      <c r="A83" s="11" t="s">
        <v>97</v>
      </c>
      <c r="C83" s="97">
        <v>3016724</v>
      </c>
      <c r="D83" s="93"/>
      <c r="E83" s="97">
        <v>33766200782</v>
      </c>
      <c r="F83" s="93"/>
      <c r="G83" s="97">
        <v>33766200782</v>
      </c>
      <c r="H83" s="93"/>
      <c r="I83" s="97">
        <v>0</v>
      </c>
      <c r="J83" s="93"/>
      <c r="K83" s="97">
        <v>3016724</v>
      </c>
      <c r="L83" s="93"/>
      <c r="M83" s="97">
        <v>33766200782</v>
      </c>
      <c r="N83" s="93"/>
      <c r="O83" s="97">
        <v>39283945848</v>
      </c>
      <c r="P83" s="93"/>
      <c r="Q83" s="97">
        <v>-5517745066</v>
      </c>
    </row>
    <row r="84" spans="1:19" x14ac:dyDescent="0.45">
      <c r="A84" s="11" t="s">
        <v>105</v>
      </c>
      <c r="C84" s="97">
        <v>1693052</v>
      </c>
      <c r="D84" s="93"/>
      <c r="E84" s="97">
        <v>21155037741</v>
      </c>
      <c r="F84" s="93"/>
      <c r="G84" s="97">
        <v>22846430973</v>
      </c>
      <c r="H84" s="93"/>
      <c r="I84" s="97">
        <v>-1691393232</v>
      </c>
      <c r="J84" s="93"/>
      <c r="K84" s="97">
        <v>1693052</v>
      </c>
      <c r="L84" s="93"/>
      <c r="M84" s="97">
        <v>21155037741</v>
      </c>
      <c r="N84" s="93"/>
      <c r="O84" s="97">
        <v>26717281241</v>
      </c>
      <c r="P84" s="93"/>
      <c r="Q84" s="97">
        <v>-5562243500</v>
      </c>
    </row>
    <row r="85" spans="1:19" x14ac:dyDescent="0.45">
      <c r="A85" s="11" t="s">
        <v>94</v>
      </c>
      <c r="C85" s="97">
        <v>268092</v>
      </c>
      <c r="D85" s="93"/>
      <c r="E85" s="97">
        <v>39329605506</v>
      </c>
      <c r="F85" s="93"/>
      <c r="G85" s="97">
        <v>40225034931</v>
      </c>
      <c r="H85" s="93"/>
      <c r="I85" s="97">
        <v>-895429425</v>
      </c>
      <c r="J85" s="93"/>
      <c r="K85" s="97">
        <v>268092</v>
      </c>
      <c r="L85" s="93"/>
      <c r="M85" s="97">
        <v>39329605506</v>
      </c>
      <c r="N85" s="93"/>
      <c r="O85" s="97">
        <v>46987765099</v>
      </c>
      <c r="P85" s="93"/>
      <c r="Q85" s="97">
        <v>-7658159593</v>
      </c>
    </row>
    <row r="86" spans="1:19" x14ac:dyDescent="0.45">
      <c r="A86" s="11" t="s">
        <v>108</v>
      </c>
      <c r="C86" s="97">
        <v>3997339</v>
      </c>
      <c r="D86" s="93"/>
      <c r="E86" s="97">
        <v>16061108634</v>
      </c>
      <c r="F86" s="93"/>
      <c r="G86" s="97">
        <v>16449539400</v>
      </c>
      <c r="H86" s="93"/>
      <c r="I86" s="97">
        <v>-388430766</v>
      </c>
      <c r="J86" s="93"/>
      <c r="K86" s="97">
        <v>3997339</v>
      </c>
      <c r="L86" s="93"/>
      <c r="M86" s="97">
        <v>16061108634</v>
      </c>
      <c r="N86" s="93"/>
      <c r="O86" s="97">
        <v>23809847708</v>
      </c>
      <c r="P86" s="93"/>
      <c r="Q86" s="97">
        <v>-7748739074</v>
      </c>
    </row>
    <row r="87" spans="1:19" x14ac:dyDescent="0.45">
      <c r="A87" s="11" t="s">
        <v>109</v>
      </c>
      <c r="C87" s="97">
        <v>3503030</v>
      </c>
      <c r="D87" s="93"/>
      <c r="E87" s="97">
        <v>15356444544</v>
      </c>
      <c r="F87" s="93"/>
      <c r="G87" s="97">
        <v>19360959561</v>
      </c>
      <c r="H87" s="93"/>
      <c r="I87" s="97">
        <v>-4004515017</v>
      </c>
      <c r="J87" s="93"/>
      <c r="K87" s="97">
        <v>3503030</v>
      </c>
      <c r="L87" s="93"/>
      <c r="M87" s="97">
        <v>15356444544</v>
      </c>
      <c r="N87" s="93"/>
      <c r="O87" s="97">
        <v>23822960230</v>
      </c>
      <c r="P87" s="93"/>
      <c r="Q87" s="97">
        <v>-8466515686</v>
      </c>
    </row>
    <row r="88" spans="1:19" x14ac:dyDescent="0.45">
      <c r="A88" s="11" t="s">
        <v>91</v>
      </c>
      <c r="C88" s="97">
        <v>2109652</v>
      </c>
      <c r="D88" s="93"/>
      <c r="E88" s="97">
        <v>42885686218</v>
      </c>
      <c r="F88" s="93"/>
      <c r="G88" s="97">
        <v>47583189256</v>
      </c>
      <c r="H88" s="93"/>
      <c r="I88" s="97">
        <v>-4697503038</v>
      </c>
      <c r="J88" s="93"/>
      <c r="K88" s="97">
        <v>2109652</v>
      </c>
      <c r="L88" s="93"/>
      <c r="M88" s="97">
        <v>42885686218</v>
      </c>
      <c r="N88" s="93"/>
      <c r="O88" s="97">
        <v>55992558535</v>
      </c>
      <c r="P88" s="93"/>
      <c r="Q88" s="97">
        <v>-13106872317</v>
      </c>
    </row>
    <row r="89" spans="1:19" x14ac:dyDescent="0.45">
      <c r="A89" s="11" t="s">
        <v>82</v>
      </c>
      <c r="C89" s="97">
        <v>35570000</v>
      </c>
      <c r="D89" s="93"/>
      <c r="E89" s="97">
        <v>122799579070</v>
      </c>
      <c r="F89" s="93"/>
      <c r="G89" s="97">
        <v>131438850825</v>
      </c>
      <c r="H89" s="93"/>
      <c r="I89" s="97">
        <v>-8639271755</v>
      </c>
      <c r="J89" s="93"/>
      <c r="K89" s="97">
        <v>35570000</v>
      </c>
      <c r="L89" s="93"/>
      <c r="M89" s="97">
        <v>122799579070</v>
      </c>
      <c r="N89" s="93"/>
      <c r="O89" s="97">
        <v>136226547325</v>
      </c>
      <c r="P89" s="93"/>
      <c r="Q89" s="97">
        <v>-13426968255</v>
      </c>
    </row>
    <row r="90" spans="1:19" x14ac:dyDescent="0.45">
      <c r="A90" s="11" t="s">
        <v>106</v>
      </c>
      <c r="C90" s="97">
        <v>2249292</v>
      </c>
      <c r="D90" s="93"/>
      <c r="E90" s="97">
        <v>18088501484</v>
      </c>
      <c r="F90" s="93"/>
      <c r="G90" s="97">
        <v>20704514678</v>
      </c>
      <c r="H90" s="93"/>
      <c r="I90" s="97">
        <v>-2616013194</v>
      </c>
      <c r="J90" s="93"/>
      <c r="K90" s="97">
        <v>2249292</v>
      </c>
      <c r="L90" s="93"/>
      <c r="M90" s="97">
        <v>18088501484</v>
      </c>
      <c r="N90" s="93"/>
      <c r="O90" s="97">
        <v>32848202373</v>
      </c>
      <c r="P90" s="93"/>
      <c r="Q90" s="97">
        <v>-14759700889</v>
      </c>
    </row>
    <row r="91" spans="1:19" x14ac:dyDescent="0.45">
      <c r="A91" s="11" t="s">
        <v>98</v>
      </c>
      <c r="C91" s="97">
        <v>2800000</v>
      </c>
      <c r="D91" s="93"/>
      <c r="E91" s="97">
        <v>33734080800</v>
      </c>
      <c r="F91" s="93"/>
      <c r="G91" s="97">
        <v>38298758400</v>
      </c>
      <c r="H91" s="93"/>
      <c r="I91" s="97">
        <v>-4564677600</v>
      </c>
      <c r="J91" s="93"/>
      <c r="K91" s="97">
        <v>2800000</v>
      </c>
      <c r="L91" s="93"/>
      <c r="M91" s="97">
        <v>33734080800</v>
      </c>
      <c r="N91" s="93"/>
      <c r="O91" s="97">
        <v>53440128000</v>
      </c>
      <c r="P91" s="93"/>
      <c r="Q91" s="97">
        <v>-19706047200</v>
      </c>
    </row>
    <row r="92" spans="1:19" x14ac:dyDescent="0.45">
      <c r="A92" s="11" t="s">
        <v>81</v>
      </c>
      <c r="C92" s="97">
        <v>10800000</v>
      </c>
      <c r="D92" s="93"/>
      <c r="E92" s="97">
        <v>128292093000</v>
      </c>
      <c r="F92" s="93"/>
      <c r="G92" s="97">
        <v>134745953430</v>
      </c>
      <c r="H92" s="93"/>
      <c r="I92" s="97">
        <v>-6453860430</v>
      </c>
      <c r="J92" s="93"/>
      <c r="K92" s="97">
        <v>10800000</v>
      </c>
      <c r="L92" s="93"/>
      <c r="M92" s="97">
        <v>128292093000</v>
      </c>
      <c r="N92" s="93"/>
      <c r="O92" s="97">
        <v>149816340076</v>
      </c>
      <c r="P92" s="93"/>
      <c r="Q92" s="97">
        <v>-21524247076</v>
      </c>
    </row>
    <row r="93" spans="1:19" x14ac:dyDescent="0.45">
      <c r="A93" s="11" t="s">
        <v>85</v>
      </c>
      <c r="C93" s="97">
        <v>40619240</v>
      </c>
      <c r="D93" s="93"/>
      <c r="E93" s="97">
        <v>95654429031</v>
      </c>
      <c r="F93" s="93"/>
      <c r="G93" s="97">
        <v>100338225472</v>
      </c>
      <c r="H93" s="93"/>
      <c r="I93" s="97">
        <v>-4683796441</v>
      </c>
      <c r="J93" s="93"/>
      <c r="K93" s="97">
        <v>40619240</v>
      </c>
      <c r="L93" s="93"/>
      <c r="M93" s="97">
        <v>95654429031</v>
      </c>
      <c r="N93" s="93"/>
      <c r="O93" s="97">
        <v>121011533946</v>
      </c>
      <c r="P93" s="93"/>
      <c r="Q93" s="97">
        <v>-25357104915</v>
      </c>
    </row>
    <row r="94" spans="1:19" x14ac:dyDescent="0.45">
      <c r="A94" s="11" t="s">
        <v>83</v>
      </c>
      <c r="C94" s="97">
        <v>3363000</v>
      </c>
      <c r="D94" s="93"/>
      <c r="E94" s="97">
        <v>117372384166</v>
      </c>
      <c r="F94" s="93"/>
      <c r="G94" s="97">
        <v>122396134793</v>
      </c>
      <c r="H94" s="93"/>
      <c r="I94" s="97">
        <v>-5023750627</v>
      </c>
      <c r="J94" s="93"/>
      <c r="K94" s="97">
        <v>3363000</v>
      </c>
      <c r="L94" s="93"/>
      <c r="M94" s="97">
        <v>117372384166</v>
      </c>
      <c r="N94" s="93"/>
      <c r="O94" s="97">
        <v>115208705970</v>
      </c>
      <c r="P94" s="93"/>
      <c r="Q94" s="97">
        <v>-29150874040</v>
      </c>
    </row>
    <row r="95" spans="1:19" ht="18.75" thickBot="1" x14ac:dyDescent="0.5">
      <c r="A95" s="11" t="s">
        <v>79</v>
      </c>
      <c r="C95" s="97">
        <v>70000000</v>
      </c>
      <c r="D95" s="93"/>
      <c r="E95" s="97">
        <v>182517520500</v>
      </c>
      <c r="F95" s="93"/>
      <c r="G95" s="97">
        <v>200887564500</v>
      </c>
      <c r="H95" s="93"/>
      <c r="I95" s="97">
        <v>-18370044000</v>
      </c>
      <c r="J95" s="93"/>
      <c r="K95" s="97">
        <v>70000000</v>
      </c>
      <c r="L95" s="93"/>
      <c r="M95" s="97">
        <v>182517520500</v>
      </c>
      <c r="N95" s="93"/>
      <c r="O95" s="97">
        <v>276942330085</v>
      </c>
      <c r="P95" s="93"/>
      <c r="Q95" s="97">
        <v>-94424809585</v>
      </c>
    </row>
    <row r="96" spans="1:19" ht="18.75" thickBot="1" x14ac:dyDescent="0.5">
      <c r="A96" s="11" t="s">
        <v>2</v>
      </c>
      <c r="C96" s="98">
        <f>SUM(C7:C95)</f>
        <v>516684528</v>
      </c>
      <c r="D96" s="93"/>
      <c r="E96" s="98">
        <f>SUM(E7:E95)</f>
        <v>2207870810788</v>
      </c>
      <c r="F96" s="93"/>
      <c r="G96" s="98">
        <f>SUM(G7:G95)</f>
        <v>2330666165464</v>
      </c>
      <c r="H96" s="93"/>
      <c r="I96" s="98">
        <f>SUM(I7:I95)</f>
        <v>-122795354676</v>
      </c>
      <c r="J96" s="93"/>
      <c r="K96" s="98">
        <f>SUM(K7:K95)</f>
        <v>516684528</v>
      </c>
      <c r="L96" s="93"/>
      <c r="M96" s="98">
        <f>SUM(M7:M95)</f>
        <v>2207870810788</v>
      </c>
      <c r="N96" s="93"/>
      <c r="O96" s="98">
        <f>SUM(O7:O95)</f>
        <v>2403162202095</v>
      </c>
      <c r="P96" s="93"/>
      <c r="Q96" s="98">
        <f>SUM(Q7:Q95)</f>
        <v>-226605943543</v>
      </c>
      <c r="R96" s="127"/>
      <c r="S96" s="131"/>
    </row>
    <row r="97" spans="1:21" ht="18.75" thickTop="1" x14ac:dyDescent="0.45">
      <c r="S97" s="131"/>
    </row>
    <row r="98" spans="1:21" x14ac:dyDescent="0.45">
      <c r="S98" s="131"/>
    </row>
    <row r="99" spans="1:21" x14ac:dyDescent="0.45">
      <c r="S99" s="131"/>
    </row>
    <row r="100" spans="1:21" x14ac:dyDescent="0.45">
      <c r="C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S100" s="84"/>
    </row>
    <row r="101" spans="1:21" x14ac:dyDescent="0.45">
      <c r="S101" s="131"/>
    </row>
    <row r="102" spans="1:21" x14ac:dyDescent="0.45">
      <c r="S102" s="131"/>
    </row>
    <row r="103" spans="1:21" x14ac:dyDescent="0.45">
      <c r="S103" s="131"/>
    </row>
    <row r="104" spans="1:21" x14ac:dyDescent="0.45">
      <c r="S104" s="84"/>
    </row>
    <row r="105" spans="1:21" x14ac:dyDescent="0.45">
      <c r="S105" s="131"/>
    </row>
    <row r="106" spans="1:21" x14ac:dyDescent="0.45">
      <c r="A106" s="177" t="s">
        <v>49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S106" s="131"/>
    </row>
    <row r="107" spans="1:21" x14ac:dyDescent="0.45">
      <c r="S107" s="131"/>
    </row>
    <row r="109" spans="1:21" x14ac:dyDescent="0.45">
      <c r="U109" s="131"/>
    </row>
  </sheetData>
  <sortState xmlns:xlrd2="http://schemas.microsoft.com/office/spreadsheetml/2017/richdata2" ref="A7:Q95">
    <sortCondition descending="1" ref="Q7:Q95"/>
  </sortState>
  <mergeCells count="7">
    <mergeCell ref="A106:Q106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5"/>
  <sheetViews>
    <sheetView rightToLeft="1" view="pageBreakPreview" zoomScale="112" zoomScaleNormal="100" zoomScaleSheetLayoutView="112" workbookViewId="0">
      <selection activeCell="C27" sqref="C27"/>
    </sheetView>
  </sheetViews>
  <sheetFormatPr defaultColWidth="9.140625" defaultRowHeight="15.75" x14ac:dyDescent="0.4"/>
  <cols>
    <col min="1" max="1" width="16.42578125" style="3" bestFit="1" customWidth="1"/>
    <col min="2" max="2" width="0.7109375" style="3" customWidth="1"/>
    <col min="3" max="3" width="13.85546875" style="3" bestFit="1" customWidth="1"/>
    <col min="4" max="4" width="0.5703125" style="3" customWidth="1"/>
    <col min="5" max="5" width="6.42578125" style="61" customWidth="1"/>
    <col min="6" max="6" width="7.42578125" style="61" customWidth="1"/>
    <col min="7" max="7" width="7" style="68" customWidth="1"/>
    <col min="8" max="8" width="10.42578125" style="68" customWidth="1"/>
    <col min="9" max="9" width="0.5703125" style="3" customWidth="1"/>
    <col min="10" max="10" width="12.85546875" style="3" bestFit="1" customWidth="1"/>
    <col min="11" max="11" width="0.7109375" style="3" customWidth="1"/>
    <col min="12" max="12" width="13.5703125" style="3" bestFit="1" customWidth="1"/>
    <col min="13" max="13" width="4.28515625" style="3" customWidth="1"/>
    <col min="14" max="14" width="0.42578125" style="3" customWidth="1"/>
    <col min="15" max="15" width="5.28515625" style="3" customWidth="1"/>
    <col min="16" max="16" width="4.28515625" style="3" customWidth="1"/>
    <col min="17" max="17" width="0.42578125" style="3" customWidth="1"/>
    <col min="18" max="18" width="10.5703125" style="3" customWidth="1"/>
    <col min="19" max="19" width="0.5703125" style="3" customWidth="1"/>
    <col min="20" max="20" width="11.5703125" style="3" customWidth="1"/>
    <col min="21" max="16384" width="9.140625" style="3"/>
  </cols>
  <sheetData>
    <row r="1" spans="1:23" ht="21" x14ac:dyDescent="0.55000000000000004">
      <c r="A1" s="139" t="s">
        <v>171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ht="21" x14ac:dyDescent="0.55000000000000004">
      <c r="A2" s="139" t="s">
        <v>57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ht="21" x14ac:dyDescent="0.55000000000000004">
      <c r="A3" s="139" t="s">
        <v>172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25.5" x14ac:dyDescent="0.4">
      <c r="A4" s="140" t="s">
        <v>76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</row>
    <row r="5" spans="1:23" ht="16.5" thickBot="1" x14ac:dyDescent="0.45">
      <c r="C5" s="1"/>
      <c r="D5" s="1"/>
      <c r="E5" s="66"/>
      <c r="F5" s="66"/>
      <c r="G5" s="67"/>
      <c r="H5" s="67"/>
      <c r="I5" s="1"/>
      <c r="J5" s="1"/>
      <c r="K5" s="1"/>
      <c r="L5" s="1"/>
    </row>
    <row r="6" spans="1:23" ht="16.5" thickBot="1" x14ac:dyDescent="0.45">
      <c r="A6" s="15"/>
      <c r="C6" s="20" t="s">
        <v>169</v>
      </c>
      <c r="D6" s="5"/>
      <c r="E6" s="142" t="s">
        <v>7</v>
      </c>
      <c r="F6" s="142"/>
      <c r="G6" s="142"/>
      <c r="H6" s="142"/>
      <c r="J6" s="141" t="s">
        <v>170</v>
      </c>
      <c r="K6" s="141"/>
      <c r="L6" s="141"/>
    </row>
    <row r="7" spans="1:23" x14ac:dyDescent="0.4">
      <c r="A7" s="146" t="s">
        <v>8</v>
      </c>
      <c r="B7" s="16"/>
      <c r="C7" s="157" t="s">
        <v>6</v>
      </c>
      <c r="D7" s="16"/>
      <c r="E7" s="149" t="s">
        <v>33</v>
      </c>
      <c r="F7" s="149"/>
      <c r="G7" s="151" t="s">
        <v>34</v>
      </c>
      <c r="H7" s="151"/>
      <c r="J7" s="148" t="s">
        <v>6</v>
      </c>
      <c r="K7" s="146"/>
      <c r="L7" s="137" t="s">
        <v>21</v>
      </c>
    </row>
    <row r="8" spans="1:23" ht="16.5" thickBot="1" x14ac:dyDescent="0.45">
      <c r="A8" s="138"/>
      <c r="B8" s="16"/>
      <c r="C8" s="145"/>
      <c r="D8" s="16"/>
      <c r="E8" s="150"/>
      <c r="F8" s="150"/>
      <c r="G8" s="152"/>
      <c r="H8" s="152"/>
      <c r="J8" s="145"/>
      <c r="K8" s="146"/>
      <c r="L8" s="138"/>
    </row>
    <row r="9" spans="1:23" ht="17.25" customHeight="1" x14ac:dyDescent="0.4">
      <c r="A9" s="16" t="s">
        <v>174</v>
      </c>
      <c r="B9" s="16"/>
      <c r="C9" s="58">
        <v>10925490296</v>
      </c>
      <c r="D9" s="18"/>
      <c r="E9" s="158">
        <v>207454138541</v>
      </c>
      <c r="F9" s="158"/>
      <c r="G9" s="159">
        <v>-185560530520</v>
      </c>
      <c r="H9" s="159"/>
      <c r="J9" s="65">
        <f>C9+E9+G9</f>
        <v>32819098317</v>
      </c>
      <c r="K9" s="17"/>
      <c r="L9" s="70">
        <v>1.4739252767881038E-2</v>
      </c>
    </row>
    <row r="10" spans="1:23" ht="16.5" thickBot="1" x14ac:dyDescent="0.45">
      <c r="A10" s="16" t="s">
        <v>175</v>
      </c>
      <c r="B10" s="16"/>
      <c r="C10" s="58">
        <v>100073912740</v>
      </c>
      <c r="D10" s="18"/>
      <c r="E10" s="153">
        <v>200943842150</v>
      </c>
      <c r="F10" s="153"/>
      <c r="G10" s="154">
        <v>-300001174000</v>
      </c>
      <c r="H10" s="154"/>
      <c r="J10" s="65">
        <f>C10+E10+G10</f>
        <v>1016580890</v>
      </c>
      <c r="K10" s="47"/>
      <c r="L10" s="70">
        <v>4.5660258460166007E-4</v>
      </c>
    </row>
    <row r="11" spans="1:23" ht="16.5" thickBot="1" x14ac:dyDescent="0.45">
      <c r="A11" s="16" t="s">
        <v>2</v>
      </c>
      <c r="B11" s="16"/>
      <c r="C11" s="60">
        <f>SUM(C9:C10)</f>
        <v>110999403036</v>
      </c>
      <c r="D11" s="18"/>
      <c r="E11" s="156">
        <f>SUM(E9:F10)</f>
        <v>408397980691</v>
      </c>
      <c r="F11" s="156"/>
      <c r="G11" s="155">
        <f>SUM(G9:H10)</f>
        <v>-485561704520</v>
      </c>
      <c r="H11" s="155"/>
      <c r="J11" s="60">
        <f>SUM(J9:J10)</f>
        <v>33835679207</v>
      </c>
      <c r="K11" s="17"/>
      <c r="L11" s="71">
        <f>SUM(L9:L10)</f>
        <v>1.5195855352482699E-2</v>
      </c>
    </row>
    <row r="12" spans="1:23" ht="16.5" thickTop="1" x14ac:dyDescent="0.4"/>
    <row r="14" spans="1:23" x14ac:dyDescent="0.4">
      <c r="H14" s="69"/>
    </row>
    <row r="15" spans="1:23" x14ac:dyDescent="0.4">
      <c r="E15" s="61" t="s">
        <v>66</v>
      </c>
      <c r="H15" s="69"/>
    </row>
  </sheetData>
  <mergeCells count="19">
    <mergeCell ref="G11:H11"/>
    <mergeCell ref="E11:F11"/>
    <mergeCell ref="A1:L1"/>
    <mergeCell ref="A2:L2"/>
    <mergeCell ref="A3:L3"/>
    <mergeCell ref="L7:L8"/>
    <mergeCell ref="A4:T4"/>
    <mergeCell ref="J6:L6"/>
    <mergeCell ref="J7:J8"/>
    <mergeCell ref="K7:K8"/>
    <mergeCell ref="A7:A8"/>
    <mergeCell ref="C7:C8"/>
    <mergeCell ref="E9:F9"/>
    <mergeCell ref="G9:H9"/>
    <mergeCell ref="E6:H6"/>
    <mergeCell ref="E7:F8"/>
    <mergeCell ref="G7:H8"/>
    <mergeCell ref="E10:F10"/>
    <mergeCell ref="G10:H10"/>
  </mergeCell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"/>
  <sheetViews>
    <sheetView rightToLeft="1" view="pageBreakPreview" zoomScaleNormal="100" zoomScaleSheetLayoutView="100" workbookViewId="0">
      <selection activeCell="C17" sqref="C17"/>
    </sheetView>
  </sheetViews>
  <sheetFormatPr defaultRowHeight="18" x14ac:dyDescent="0.45"/>
  <cols>
    <col min="1" max="1" width="60.140625" style="129" customWidth="1"/>
    <col min="2" max="2" width="1" style="129" customWidth="1"/>
    <col min="3" max="3" width="9.140625" style="11"/>
    <col min="4" max="4" width="1.140625" style="11" customWidth="1"/>
    <col min="5" max="5" width="15.28515625" style="11" customWidth="1"/>
    <col min="6" max="6" width="1" style="11" customWidth="1"/>
    <col min="7" max="7" width="17" style="11" customWidth="1"/>
    <col min="8" max="8" width="0.42578125" style="11" customWidth="1"/>
    <col min="9" max="9" width="15.28515625" style="11" customWidth="1"/>
    <col min="10" max="10" width="21" style="11" bestFit="1" customWidth="1"/>
    <col min="11" max="16384" width="9.140625" style="11"/>
  </cols>
  <sheetData>
    <row r="1" spans="1:23" ht="21" x14ac:dyDescent="0.45">
      <c r="A1" s="161" t="str">
        <f>سپرده!A1</f>
        <v xml:space="preserve">صندوق سرمایه گذاری کارگزاری پارسیان </v>
      </c>
      <c r="B1" s="161"/>
      <c r="C1" s="161"/>
      <c r="D1" s="161"/>
      <c r="E1" s="161"/>
      <c r="F1" s="161"/>
      <c r="G1" s="161"/>
      <c r="H1" s="161"/>
      <c r="I1" s="161"/>
    </row>
    <row r="2" spans="1:23" ht="21" x14ac:dyDescent="0.45">
      <c r="A2" s="161" t="s">
        <v>62</v>
      </c>
      <c r="B2" s="161"/>
      <c r="C2" s="161"/>
      <c r="D2" s="161"/>
      <c r="E2" s="161"/>
      <c r="F2" s="161"/>
      <c r="G2" s="161"/>
      <c r="H2" s="161"/>
      <c r="I2" s="161"/>
    </row>
    <row r="3" spans="1:23" ht="21" x14ac:dyDescent="0.45">
      <c r="A3" s="161" t="str">
        <f>سپرده!A3</f>
        <v>برای ماه منتهی به 1402/11/27</v>
      </c>
      <c r="B3" s="161"/>
      <c r="C3" s="161"/>
      <c r="D3" s="161"/>
      <c r="E3" s="161"/>
      <c r="F3" s="161"/>
      <c r="G3" s="161"/>
      <c r="H3" s="161"/>
      <c r="I3" s="161"/>
    </row>
    <row r="4" spans="1:23" ht="21" x14ac:dyDescent="0.4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thickBot="1" x14ac:dyDescent="0.5">
      <c r="A5" s="24" t="s">
        <v>35</v>
      </c>
      <c r="B5" s="21"/>
      <c r="C5" s="56" t="s">
        <v>36</v>
      </c>
      <c r="D5" s="22"/>
      <c r="E5" s="56" t="s">
        <v>6</v>
      </c>
      <c r="F5" s="22"/>
      <c r="G5" s="56" t="s">
        <v>18</v>
      </c>
      <c r="H5" s="22"/>
      <c r="I5" s="56" t="s">
        <v>67</v>
      </c>
    </row>
    <row r="6" spans="1:23" ht="21" x14ac:dyDescent="0.45">
      <c r="A6" s="25" t="s">
        <v>52</v>
      </c>
      <c r="B6" s="25"/>
      <c r="C6" s="35" t="s">
        <v>58</v>
      </c>
      <c r="D6" s="23"/>
      <c r="E6" s="111">
        <f>'درآمد سرمایه گذاری در سهام '!R113</f>
        <v>-154183952756</v>
      </c>
      <c r="F6" s="23"/>
      <c r="G6" s="117">
        <f>E6/-$E$11</f>
        <v>-1.1178897007118802</v>
      </c>
      <c r="H6" s="19"/>
      <c r="I6" s="117">
        <v>-6.7813472843698E-2</v>
      </c>
      <c r="J6" s="128"/>
      <c r="K6" s="128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21" x14ac:dyDescent="0.45">
      <c r="A7" s="25" t="s">
        <v>69</v>
      </c>
      <c r="B7" s="25"/>
      <c r="C7" s="35" t="s">
        <v>59</v>
      </c>
      <c r="D7" s="23"/>
      <c r="E7" s="111">
        <f>'درآمد سرمایه گذاری در صندوق'!R15</f>
        <v>-12659365523</v>
      </c>
      <c r="F7" s="23"/>
      <c r="G7" s="117">
        <f t="shared" ref="G7:G10" si="0">E7/-$E$11</f>
        <v>-9.1785001504691641E-2</v>
      </c>
      <c r="H7" s="19"/>
      <c r="I7" s="117">
        <v>-5.5678656874945118E-3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ht="21" x14ac:dyDescent="0.45">
      <c r="A8" s="25" t="s">
        <v>53</v>
      </c>
      <c r="B8" s="25"/>
      <c r="C8" s="35" t="s">
        <v>60</v>
      </c>
      <c r="D8" s="23"/>
      <c r="E8" s="111">
        <f>'درآمد سرمایه گذاری در اوراق بها'!Q13</f>
        <v>20158812350</v>
      </c>
      <c r="F8" s="23"/>
      <c r="G8" s="117">
        <f t="shared" si="0"/>
        <v>0.14615871692115184</v>
      </c>
      <c r="H8" s="19"/>
      <c r="I8" s="117">
        <v>3.9972666982583682E-5</v>
      </c>
      <c r="J8" s="128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1" x14ac:dyDescent="0.45">
      <c r="A9" s="25" t="s">
        <v>54</v>
      </c>
      <c r="B9" s="25"/>
      <c r="C9" s="35" t="s">
        <v>61</v>
      </c>
      <c r="D9" s="23"/>
      <c r="E9" s="111">
        <f>'درآمد سپرده بانکی'!G11</f>
        <v>8483335236</v>
      </c>
      <c r="F9" s="23"/>
      <c r="G9" s="117">
        <f t="shared" si="0"/>
        <v>6.1507264008326214E-2</v>
      </c>
      <c r="H9" s="19"/>
      <c r="I9" s="117">
        <v>3.7311562803223402E-3</v>
      </c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1:23" ht="21.75" thickBot="1" x14ac:dyDescent="0.5">
      <c r="A10" s="25" t="s">
        <v>29</v>
      </c>
      <c r="B10" s="25"/>
      <c r="C10" s="35" t="s">
        <v>70</v>
      </c>
      <c r="D10" s="23"/>
      <c r="E10" s="111">
        <f>'سایر درآمدها'!E9</f>
        <v>277051115</v>
      </c>
      <c r="F10" s="23"/>
      <c r="G10" s="117">
        <f t="shared" si="0"/>
        <v>2.0087212870938047E-3</v>
      </c>
      <c r="H10" s="19"/>
      <c r="I10" s="117">
        <v>1.2185313664322071E-4</v>
      </c>
      <c r="J10" s="23"/>
      <c r="K10" s="23"/>
    </row>
    <row r="11" spans="1:23" ht="20.25" thickBot="1" x14ac:dyDescent="0.5">
      <c r="A11" s="25" t="s">
        <v>2</v>
      </c>
      <c r="E11" s="116">
        <f>SUM(E6:E10)</f>
        <v>-137924119578</v>
      </c>
      <c r="G11" s="182">
        <f>SUM(G6:G10)</f>
        <v>-1</v>
      </c>
      <c r="H11" s="19"/>
      <c r="I11" s="182">
        <f>SUM(I6:I10)</f>
        <v>-6.9488356447244382E-2</v>
      </c>
      <c r="J11" s="130"/>
    </row>
    <row r="12" spans="1:23" ht="18.75" thickTop="1" x14ac:dyDescent="0.4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22"/>
  <sheetViews>
    <sheetView rightToLeft="1" view="pageBreakPreview" zoomScale="110" zoomScaleNormal="100" zoomScaleSheetLayoutView="110" workbookViewId="0">
      <selection activeCell="V103" sqref="V103"/>
    </sheetView>
  </sheetViews>
  <sheetFormatPr defaultColWidth="9.140625" defaultRowHeight="15.75" x14ac:dyDescent="0.4"/>
  <cols>
    <col min="1" max="1" width="28.5703125" style="3" bestFit="1" customWidth="1"/>
    <col min="2" max="2" width="0.5703125" style="3" customWidth="1"/>
    <col min="3" max="3" width="12.5703125" style="3" bestFit="1" customWidth="1"/>
    <col min="4" max="4" width="0.42578125" style="3" customWidth="1"/>
    <col min="5" max="5" width="14.140625" style="3" bestFit="1" customWidth="1"/>
    <col min="6" max="6" width="0.85546875" style="3" customWidth="1"/>
    <col min="7" max="7" width="12.28515625" style="3" bestFit="1" customWidth="1"/>
    <col min="8" max="8" width="1" style="3" customWidth="1"/>
    <col min="9" max="9" width="13.140625" style="3" bestFit="1" customWidth="1"/>
    <col min="10" max="10" width="15.42578125" style="106" bestFit="1" customWidth="1"/>
    <col min="11" max="11" width="0.5703125" style="3" customWidth="1"/>
    <col min="12" max="12" width="12.85546875" style="3" bestFit="1" customWidth="1"/>
    <col min="13" max="13" width="0.7109375" style="3" customWidth="1"/>
    <col min="14" max="14" width="14.140625" style="3" bestFit="1" customWidth="1"/>
    <col min="15" max="15" width="1.42578125" style="3" customWidth="1"/>
    <col min="16" max="16" width="13.140625" style="3" bestFit="1" customWidth="1"/>
    <col min="17" max="17" width="0.85546875" style="3" customWidth="1"/>
    <col min="18" max="18" width="14.140625" style="3" bestFit="1" customWidth="1"/>
    <col min="19" max="19" width="15.42578125" style="3" bestFit="1" customWidth="1"/>
    <col min="20" max="20" width="9.140625" style="3"/>
    <col min="21" max="21" width="11.7109375" style="3" bestFit="1" customWidth="1"/>
    <col min="22" max="16384" width="9.140625" style="3"/>
  </cols>
  <sheetData>
    <row r="1" spans="1:19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5" spans="1:19" ht="21" x14ac:dyDescent="0.4">
      <c r="A5" s="160" t="s">
        <v>28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</row>
    <row r="7" spans="1:19" ht="19.5" customHeight="1" thickBot="1" x14ac:dyDescent="0.45">
      <c r="A7" s="1"/>
      <c r="B7" s="2"/>
      <c r="C7" s="162" t="s">
        <v>228</v>
      </c>
      <c r="D7" s="162"/>
      <c r="E7" s="162"/>
      <c r="F7" s="162"/>
      <c r="G7" s="162"/>
      <c r="H7" s="162"/>
      <c r="I7" s="162"/>
      <c r="J7" s="162"/>
      <c r="K7" s="2"/>
      <c r="L7" s="162" t="s">
        <v>229</v>
      </c>
      <c r="M7" s="162"/>
      <c r="N7" s="162"/>
      <c r="O7" s="162"/>
      <c r="P7" s="162"/>
      <c r="Q7" s="162"/>
      <c r="R7" s="162"/>
      <c r="S7" s="162"/>
    </row>
    <row r="8" spans="1:19" ht="19.5" customHeight="1" x14ac:dyDescent="0.4">
      <c r="A8" s="164" t="s">
        <v>24</v>
      </c>
      <c r="B8" s="163"/>
      <c r="C8" s="167" t="s">
        <v>9</v>
      </c>
      <c r="D8" s="166"/>
      <c r="E8" s="167" t="s">
        <v>10</v>
      </c>
      <c r="F8" s="166"/>
      <c r="G8" s="167" t="s">
        <v>11</v>
      </c>
      <c r="H8" s="166"/>
      <c r="I8" s="167" t="s">
        <v>2</v>
      </c>
      <c r="J8" s="167"/>
      <c r="K8" s="163"/>
      <c r="L8" s="167" t="s">
        <v>9</v>
      </c>
      <c r="M8" s="166"/>
      <c r="N8" s="167" t="s">
        <v>10</v>
      </c>
      <c r="O8" s="166"/>
      <c r="P8" s="167" t="s">
        <v>11</v>
      </c>
      <c r="Q8" s="166"/>
      <c r="R8" s="167" t="s">
        <v>2</v>
      </c>
      <c r="S8" s="167"/>
    </row>
    <row r="9" spans="1:19" ht="18.75" customHeight="1" thickBot="1" x14ac:dyDescent="0.45">
      <c r="A9" s="164"/>
      <c r="B9" s="163"/>
      <c r="C9" s="168"/>
      <c r="D9" s="163"/>
      <c r="E9" s="168"/>
      <c r="F9" s="163"/>
      <c r="G9" s="168"/>
      <c r="H9" s="163"/>
      <c r="I9" s="162"/>
      <c r="J9" s="162"/>
      <c r="K9" s="163"/>
      <c r="L9" s="168"/>
      <c r="M9" s="163"/>
      <c r="N9" s="168"/>
      <c r="O9" s="163"/>
      <c r="P9" s="168"/>
      <c r="Q9" s="163"/>
      <c r="R9" s="162"/>
      <c r="S9" s="162"/>
    </row>
    <row r="10" spans="1:19" ht="28.5" customHeight="1" thickBot="1" x14ac:dyDescent="0.45">
      <c r="A10" s="165"/>
      <c r="B10" s="163"/>
      <c r="C10" s="37" t="s">
        <v>65</v>
      </c>
      <c r="D10" s="163"/>
      <c r="E10" s="37" t="s">
        <v>65</v>
      </c>
      <c r="F10" s="163"/>
      <c r="G10" s="37" t="s">
        <v>65</v>
      </c>
      <c r="H10" s="163"/>
      <c r="I10" s="55" t="s">
        <v>6</v>
      </c>
      <c r="J10" s="103" t="s">
        <v>12</v>
      </c>
      <c r="K10" s="163"/>
      <c r="L10" s="37" t="s">
        <v>65</v>
      </c>
      <c r="M10" s="163"/>
      <c r="N10" s="37" t="s">
        <v>65</v>
      </c>
      <c r="O10" s="163"/>
      <c r="P10" s="37" t="s">
        <v>65</v>
      </c>
      <c r="Q10" s="163"/>
      <c r="R10" s="55" t="s">
        <v>6</v>
      </c>
      <c r="S10" s="55" t="s">
        <v>12</v>
      </c>
    </row>
    <row r="11" spans="1:19" ht="22.5" customHeight="1" x14ac:dyDescent="0.4">
      <c r="A11" s="4" t="s">
        <v>80</v>
      </c>
      <c r="B11" s="49"/>
      <c r="C11" s="72">
        <v>0</v>
      </c>
      <c r="D11" s="72"/>
      <c r="E11" s="73">
        <v>-14407538225</v>
      </c>
      <c r="F11" s="73"/>
      <c r="G11" s="73">
        <v>0</v>
      </c>
      <c r="H11" s="49"/>
      <c r="I11" s="73">
        <v>-14407538225</v>
      </c>
      <c r="J11" s="104">
        <v>-0.10445988902508185</v>
      </c>
      <c r="L11" s="73">
        <v>6516256890</v>
      </c>
      <c r="M11" s="73"/>
      <c r="N11" s="73">
        <v>23966828014</v>
      </c>
      <c r="O11" s="73"/>
      <c r="P11" s="73">
        <v>25987307476</v>
      </c>
      <c r="Q11" s="49"/>
      <c r="R11" s="73">
        <v>56470392380</v>
      </c>
      <c r="S11" s="74">
        <v>0.4094308707772058</v>
      </c>
    </row>
    <row r="12" spans="1:19" ht="22.5" customHeight="1" x14ac:dyDescent="0.4">
      <c r="A12" s="4" t="s">
        <v>84</v>
      </c>
      <c r="B12" s="120"/>
      <c r="C12" s="72">
        <v>0</v>
      </c>
      <c r="D12" s="72"/>
      <c r="E12" s="73">
        <v>796515973</v>
      </c>
      <c r="F12" s="73"/>
      <c r="G12" s="73">
        <v>0</v>
      </c>
      <c r="H12" s="120"/>
      <c r="I12" s="73">
        <v>796515973</v>
      </c>
      <c r="J12" s="104">
        <v>5.7750303241888568E-3</v>
      </c>
      <c r="L12" s="73">
        <v>1946983250</v>
      </c>
      <c r="M12" s="73"/>
      <c r="N12" s="73">
        <v>22798128404</v>
      </c>
      <c r="O12" s="73"/>
      <c r="P12" s="73">
        <v>6563981951</v>
      </c>
      <c r="Q12" s="120"/>
      <c r="R12" s="73">
        <v>31309093605</v>
      </c>
      <c r="S12" s="74">
        <v>0.22700230895651155</v>
      </c>
    </row>
    <row r="13" spans="1:19" ht="22.5" customHeight="1" x14ac:dyDescent="0.4">
      <c r="A13" s="4" t="s">
        <v>93</v>
      </c>
      <c r="B13" s="120"/>
      <c r="C13" s="72">
        <v>0</v>
      </c>
      <c r="D13" s="72"/>
      <c r="E13" s="73">
        <v>-3313168650</v>
      </c>
      <c r="F13" s="73"/>
      <c r="G13" s="73">
        <v>0</v>
      </c>
      <c r="H13" s="120"/>
      <c r="I13" s="73">
        <v>-3313168650</v>
      </c>
      <c r="J13" s="104">
        <v>-2.4021676992661962E-2</v>
      </c>
      <c r="L13" s="73">
        <v>953040000</v>
      </c>
      <c r="M13" s="73"/>
      <c r="N13" s="73">
        <v>21890548350</v>
      </c>
      <c r="O13" s="73"/>
      <c r="P13" s="73">
        <v>0</v>
      </c>
      <c r="Q13" s="120"/>
      <c r="R13" s="73">
        <v>22843588350</v>
      </c>
      <c r="S13" s="74">
        <v>0.16562431879132861</v>
      </c>
    </row>
    <row r="14" spans="1:19" ht="22.5" customHeight="1" x14ac:dyDescent="0.4">
      <c r="A14" s="4" t="s">
        <v>99</v>
      </c>
      <c r="B14" s="120"/>
      <c r="C14" s="72">
        <v>0</v>
      </c>
      <c r="D14" s="72"/>
      <c r="E14" s="73">
        <v>9346770000</v>
      </c>
      <c r="F14" s="73"/>
      <c r="G14" s="73">
        <v>0</v>
      </c>
      <c r="H14" s="120"/>
      <c r="I14" s="73">
        <v>9346770000</v>
      </c>
      <c r="J14" s="104">
        <v>6.7767479891101545E-2</v>
      </c>
      <c r="L14" s="73">
        <v>0</v>
      </c>
      <c r="M14" s="73"/>
      <c r="N14" s="73">
        <v>9346770000</v>
      </c>
      <c r="O14" s="73"/>
      <c r="P14" s="73">
        <v>0</v>
      </c>
      <c r="Q14" s="120"/>
      <c r="R14" s="73">
        <v>9346770000</v>
      </c>
      <c r="S14" s="74">
        <v>6.7767479891101545E-2</v>
      </c>
    </row>
    <row r="15" spans="1:19" ht="22.5" customHeight="1" x14ac:dyDescent="0.4">
      <c r="A15" s="4" t="s">
        <v>96</v>
      </c>
      <c r="B15" s="120"/>
      <c r="C15" s="72">
        <v>0</v>
      </c>
      <c r="D15" s="72"/>
      <c r="E15" s="73">
        <v>413158781</v>
      </c>
      <c r="F15" s="73"/>
      <c r="G15" s="73">
        <v>0</v>
      </c>
      <c r="H15" s="120"/>
      <c r="I15" s="73">
        <v>413158781</v>
      </c>
      <c r="J15" s="104">
        <v>2.9955513384034836E-3</v>
      </c>
      <c r="L15" s="73">
        <v>0</v>
      </c>
      <c r="M15" s="73"/>
      <c r="N15" s="73">
        <v>6375466737</v>
      </c>
      <c r="O15" s="73"/>
      <c r="P15" s="73">
        <v>0</v>
      </c>
      <c r="Q15" s="120"/>
      <c r="R15" s="73">
        <v>6375466737</v>
      </c>
      <c r="S15" s="74">
        <v>4.6224451216413186E-2</v>
      </c>
    </row>
    <row r="16" spans="1:19" ht="22.5" customHeight="1" x14ac:dyDescent="0.4">
      <c r="A16" s="4" t="s">
        <v>104</v>
      </c>
      <c r="B16" s="120"/>
      <c r="C16" s="72">
        <v>0</v>
      </c>
      <c r="D16" s="72"/>
      <c r="E16" s="73">
        <v>-2534339978</v>
      </c>
      <c r="F16" s="73"/>
      <c r="G16" s="73">
        <v>0</v>
      </c>
      <c r="H16" s="120"/>
      <c r="I16" s="73">
        <v>-2534339978</v>
      </c>
      <c r="J16" s="104">
        <v>-1.8374886029754636E-2</v>
      </c>
      <c r="L16" s="73">
        <v>3733681512</v>
      </c>
      <c r="M16" s="73"/>
      <c r="N16" s="73">
        <v>1612274773</v>
      </c>
      <c r="O16" s="73"/>
      <c r="P16" s="73">
        <v>0</v>
      </c>
      <c r="Q16" s="120"/>
      <c r="R16" s="73">
        <v>5345956285</v>
      </c>
      <c r="S16" s="74">
        <v>3.8760126229964512E-2</v>
      </c>
    </row>
    <row r="17" spans="1:19" ht="22.5" customHeight="1" x14ac:dyDescent="0.4">
      <c r="A17" s="4" t="s">
        <v>120</v>
      </c>
      <c r="B17" s="120"/>
      <c r="C17" s="72">
        <v>0</v>
      </c>
      <c r="D17" s="72"/>
      <c r="E17" s="73">
        <v>-3280365000</v>
      </c>
      <c r="F17" s="73"/>
      <c r="G17" s="73">
        <v>0</v>
      </c>
      <c r="H17" s="120"/>
      <c r="I17" s="73">
        <v>-3280365000</v>
      </c>
      <c r="J17" s="104">
        <v>-2.3783838606596004E-2</v>
      </c>
      <c r="L17" s="73">
        <v>0</v>
      </c>
      <c r="M17" s="73"/>
      <c r="N17" s="73">
        <v>1734151680</v>
      </c>
      <c r="O17" s="73"/>
      <c r="P17" s="73">
        <v>2223224475</v>
      </c>
      <c r="Q17" s="120"/>
      <c r="R17" s="73">
        <v>3957376155</v>
      </c>
      <c r="S17" s="74">
        <v>2.8692415562326583E-2</v>
      </c>
    </row>
    <row r="18" spans="1:19" ht="22.5" customHeight="1" x14ac:dyDescent="0.4">
      <c r="A18" s="4" t="s">
        <v>118</v>
      </c>
      <c r="B18" s="120"/>
      <c r="C18" s="72">
        <v>16250122</v>
      </c>
      <c r="D18" s="72"/>
      <c r="E18" s="73">
        <v>1408272963</v>
      </c>
      <c r="F18" s="73"/>
      <c r="G18" s="73">
        <v>0</v>
      </c>
      <c r="H18" s="120"/>
      <c r="I18" s="73">
        <v>1424523085</v>
      </c>
      <c r="J18" s="104">
        <v>1.0328310156037588E-2</v>
      </c>
      <c r="L18" s="73">
        <v>16250122</v>
      </c>
      <c r="M18" s="73"/>
      <c r="N18" s="73">
        <v>3936746175</v>
      </c>
      <c r="O18" s="73"/>
      <c r="P18" s="73">
        <v>0</v>
      </c>
      <c r="Q18" s="120"/>
      <c r="R18" s="73">
        <v>3952996297</v>
      </c>
      <c r="S18" s="74">
        <v>2.866065999982308E-2</v>
      </c>
    </row>
    <row r="19" spans="1:19" ht="22.5" customHeight="1" x14ac:dyDescent="0.4">
      <c r="A19" s="4" t="s">
        <v>100</v>
      </c>
      <c r="B19" s="120"/>
      <c r="C19" s="72">
        <v>0</v>
      </c>
      <c r="D19" s="72"/>
      <c r="E19" s="73">
        <v>-809653725</v>
      </c>
      <c r="F19" s="73"/>
      <c r="G19" s="73">
        <v>0</v>
      </c>
      <c r="H19" s="120"/>
      <c r="I19" s="73">
        <v>-809653725</v>
      </c>
      <c r="J19" s="104">
        <v>-5.8702838015371045E-3</v>
      </c>
      <c r="L19" s="73">
        <v>0</v>
      </c>
      <c r="M19" s="73"/>
      <c r="N19" s="73">
        <v>3604472612</v>
      </c>
      <c r="O19" s="73"/>
      <c r="P19" s="73">
        <v>0</v>
      </c>
      <c r="Q19" s="120"/>
      <c r="R19" s="73">
        <v>3604472612</v>
      </c>
      <c r="S19" s="74">
        <v>2.6133736601171985E-2</v>
      </c>
    </row>
    <row r="20" spans="1:19" ht="22.5" customHeight="1" x14ac:dyDescent="0.4">
      <c r="A20" s="4" t="s">
        <v>184</v>
      </c>
      <c r="B20" s="120"/>
      <c r="C20" s="72">
        <v>3085705720</v>
      </c>
      <c r="D20" s="72"/>
      <c r="E20" s="73">
        <v>0</v>
      </c>
      <c r="F20" s="73"/>
      <c r="G20" s="73">
        <v>0</v>
      </c>
      <c r="H20" s="120"/>
      <c r="I20" s="73">
        <v>3085705720</v>
      </c>
      <c r="J20" s="104">
        <v>2.2372488071275641E-2</v>
      </c>
      <c r="L20" s="73">
        <v>3085705720</v>
      </c>
      <c r="M20" s="73"/>
      <c r="N20" s="73">
        <v>0</v>
      </c>
      <c r="O20" s="73"/>
      <c r="P20" s="73">
        <v>0</v>
      </c>
      <c r="Q20" s="120"/>
      <c r="R20" s="73">
        <v>3085705720</v>
      </c>
      <c r="S20" s="74">
        <v>0.15599905495799057</v>
      </c>
    </row>
    <row r="21" spans="1:19" ht="22.5" customHeight="1" x14ac:dyDescent="0.4">
      <c r="A21" s="4" t="s">
        <v>110</v>
      </c>
      <c r="B21" s="120"/>
      <c r="C21" s="72">
        <v>0</v>
      </c>
      <c r="D21" s="72"/>
      <c r="E21" s="73">
        <v>611022654</v>
      </c>
      <c r="F21" s="73"/>
      <c r="G21" s="73">
        <v>0</v>
      </c>
      <c r="H21" s="120"/>
      <c r="I21" s="73">
        <v>611022654</v>
      </c>
      <c r="J21" s="104">
        <v>4.4301363377886151E-3</v>
      </c>
      <c r="L21" s="73">
        <v>0</v>
      </c>
      <c r="M21" s="73"/>
      <c r="N21" s="73">
        <v>2485583601</v>
      </c>
      <c r="O21" s="73"/>
      <c r="P21" s="73">
        <v>0</v>
      </c>
      <c r="Q21" s="120"/>
      <c r="R21" s="73">
        <v>2485583601</v>
      </c>
      <c r="S21" s="74">
        <v>1.802138457439514E-2</v>
      </c>
    </row>
    <row r="22" spans="1:19" ht="22.5" customHeight="1" x14ac:dyDescent="0.4">
      <c r="A22" s="4" t="s">
        <v>121</v>
      </c>
      <c r="B22" s="120"/>
      <c r="C22" s="72">
        <v>0</v>
      </c>
      <c r="D22" s="72"/>
      <c r="E22" s="73">
        <v>-331783651</v>
      </c>
      <c r="F22" s="73"/>
      <c r="G22" s="73">
        <v>0</v>
      </c>
      <c r="H22" s="120"/>
      <c r="I22" s="73">
        <v>-331783651</v>
      </c>
      <c r="J22" s="104">
        <v>-2.405552067434927E-3</v>
      </c>
      <c r="L22" s="73">
        <v>0</v>
      </c>
      <c r="M22" s="73"/>
      <c r="N22" s="73">
        <v>2266661094</v>
      </c>
      <c r="O22" s="73"/>
      <c r="P22" s="73">
        <v>0</v>
      </c>
      <c r="Q22" s="120"/>
      <c r="R22" s="73">
        <v>2266661094</v>
      </c>
      <c r="S22" s="74">
        <v>1.6434116824056572E-2</v>
      </c>
    </row>
    <row r="23" spans="1:19" ht="22.5" customHeight="1" x14ac:dyDescent="0.4">
      <c r="A23" s="4" t="s">
        <v>123</v>
      </c>
      <c r="B23" s="120"/>
      <c r="C23" s="72">
        <v>0</v>
      </c>
      <c r="D23" s="72"/>
      <c r="E23" s="73">
        <v>374930809</v>
      </c>
      <c r="F23" s="73"/>
      <c r="G23" s="73">
        <v>0</v>
      </c>
      <c r="H23" s="120"/>
      <c r="I23" s="73">
        <v>374930809</v>
      </c>
      <c r="J23" s="104">
        <v>2.7183846461892114E-3</v>
      </c>
      <c r="L23" s="73">
        <v>0</v>
      </c>
      <c r="M23" s="73"/>
      <c r="N23" s="73">
        <v>2107851198</v>
      </c>
      <c r="O23" s="73"/>
      <c r="P23" s="73">
        <v>0</v>
      </c>
      <c r="Q23" s="120"/>
      <c r="R23" s="73">
        <v>2107851198</v>
      </c>
      <c r="S23" s="74">
        <v>1.5282687353374406E-2</v>
      </c>
    </row>
    <row r="24" spans="1:19" ht="22.5" customHeight="1" x14ac:dyDescent="0.4">
      <c r="A24" s="4" t="s">
        <v>213</v>
      </c>
      <c r="B24" s="120"/>
      <c r="C24" s="72">
        <v>0</v>
      </c>
      <c r="D24" s="72"/>
      <c r="E24" s="73">
        <v>0</v>
      </c>
      <c r="F24" s="73"/>
      <c r="G24" s="73">
        <v>0</v>
      </c>
      <c r="H24" s="120"/>
      <c r="I24" s="73">
        <v>0</v>
      </c>
      <c r="J24" s="104">
        <v>0</v>
      </c>
      <c r="L24" s="73">
        <v>0</v>
      </c>
      <c r="M24" s="73"/>
      <c r="N24" s="73">
        <v>0</v>
      </c>
      <c r="O24" s="73"/>
      <c r="P24" s="73">
        <v>1578235257</v>
      </c>
      <c r="Q24" s="120"/>
      <c r="R24" s="73">
        <v>1578235257</v>
      </c>
      <c r="S24" s="74">
        <v>1.1442779274784229E-2</v>
      </c>
    </row>
    <row r="25" spans="1:19" ht="22.5" customHeight="1" x14ac:dyDescent="0.4">
      <c r="A25" s="4" t="s">
        <v>134</v>
      </c>
      <c r="B25" s="120"/>
      <c r="C25" s="72">
        <v>0</v>
      </c>
      <c r="D25" s="72"/>
      <c r="E25" s="73">
        <v>-939627038</v>
      </c>
      <c r="F25" s="73"/>
      <c r="G25" s="73">
        <v>548750432</v>
      </c>
      <c r="H25" s="120"/>
      <c r="I25" s="73">
        <v>-390876606</v>
      </c>
      <c r="J25" s="104">
        <v>-2.8339974704638098E-3</v>
      </c>
      <c r="L25" s="73">
        <v>0</v>
      </c>
      <c r="M25" s="73"/>
      <c r="N25" s="73">
        <v>865333265</v>
      </c>
      <c r="O25" s="73"/>
      <c r="P25" s="73">
        <v>548750432</v>
      </c>
      <c r="Q25" s="120"/>
      <c r="R25" s="73">
        <v>1414083697</v>
      </c>
      <c r="S25" s="74">
        <v>1.0252620798498521E-2</v>
      </c>
    </row>
    <row r="26" spans="1:19" ht="22.5" customHeight="1" x14ac:dyDescent="0.4">
      <c r="A26" s="4" t="s">
        <v>111</v>
      </c>
      <c r="B26" s="120"/>
      <c r="C26" s="72">
        <v>0</v>
      </c>
      <c r="D26" s="72"/>
      <c r="E26" s="73">
        <v>-469688625</v>
      </c>
      <c r="F26" s="73"/>
      <c r="G26" s="73">
        <v>0</v>
      </c>
      <c r="H26" s="120"/>
      <c r="I26" s="73">
        <v>-469688625</v>
      </c>
      <c r="J26" s="104">
        <v>-3.405413255035337E-3</v>
      </c>
      <c r="L26" s="73">
        <v>0</v>
      </c>
      <c r="M26" s="73"/>
      <c r="N26" s="73">
        <v>1388413320</v>
      </c>
      <c r="O26" s="73"/>
      <c r="P26" s="73">
        <v>0</v>
      </c>
      <c r="Q26" s="120"/>
      <c r="R26" s="73">
        <v>1388413320</v>
      </c>
      <c r="S26" s="74">
        <v>1.0066501234505346E-2</v>
      </c>
    </row>
    <row r="27" spans="1:19" ht="22.5" customHeight="1" x14ac:dyDescent="0.4">
      <c r="A27" s="4" t="s">
        <v>86</v>
      </c>
      <c r="B27" s="120"/>
      <c r="C27" s="72">
        <v>0</v>
      </c>
      <c r="D27" s="72"/>
      <c r="E27" s="73">
        <v>-3375681135</v>
      </c>
      <c r="F27" s="73"/>
      <c r="G27" s="73">
        <v>0</v>
      </c>
      <c r="H27" s="120"/>
      <c r="I27" s="73">
        <v>-3375681135</v>
      </c>
      <c r="J27" s="104">
        <v>-2.4474915231131541E-2</v>
      </c>
      <c r="L27" s="73">
        <v>3038679000</v>
      </c>
      <c r="M27" s="73"/>
      <c r="N27" s="73">
        <v>-1932220717</v>
      </c>
      <c r="O27" s="73"/>
      <c r="P27" s="73">
        <v>0</v>
      </c>
      <c r="Q27" s="120"/>
      <c r="R27" s="73">
        <v>1106458283</v>
      </c>
      <c r="S27" s="74">
        <v>8.0222247304197331E-3</v>
      </c>
    </row>
    <row r="28" spans="1:19" ht="22.5" customHeight="1" x14ac:dyDescent="0.4">
      <c r="A28" s="4" t="s">
        <v>128</v>
      </c>
      <c r="B28" s="120"/>
      <c r="C28" s="72">
        <v>153261009</v>
      </c>
      <c r="D28" s="72"/>
      <c r="E28" s="73">
        <v>-1262761596</v>
      </c>
      <c r="F28" s="73"/>
      <c r="G28" s="73">
        <v>0</v>
      </c>
      <c r="H28" s="120"/>
      <c r="I28" s="73">
        <v>-1109500587</v>
      </c>
      <c r="J28" s="104">
        <v>-8.0442825402452251E-3</v>
      </c>
      <c r="L28" s="73">
        <v>153261009</v>
      </c>
      <c r="M28" s="73"/>
      <c r="N28" s="73">
        <v>861821821</v>
      </c>
      <c r="O28" s="73"/>
      <c r="P28" s="73">
        <v>0</v>
      </c>
      <c r="Q28" s="120"/>
      <c r="R28" s="73">
        <v>1015082830</v>
      </c>
      <c r="S28" s="74">
        <v>7.3597194827547318E-3</v>
      </c>
    </row>
    <row r="29" spans="1:19" ht="22.5" customHeight="1" x14ac:dyDescent="0.4">
      <c r="A29" s="4" t="s">
        <v>113</v>
      </c>
      <c r="B29" s="120"/>
      <c r="C29" s="72">
        <v>0</v>
      </c>
      <c r="D29" s="72"/>
      <c r="E29" s="73">
        <v>-65607300</v>
      </c>
      <c r="F29" s="73"/>
      <c r="G29" s="73">
        <v>0</v>
      </c>
      <c r="H29" s="120"/>
      <c r="I29" s="73">
        <v>-65607300</v>
      </c>
      <c r="J29" s="104">
        <v>-4.7567677213192005E-4</v>
      </c>
      <c r="L29" s="73">
        <v>0</v>
      </c>
      <c r="M29" s="73"/>
      <c r="N29" s="73">
        <v>948185424</v>
      </c>
      <c r="O29" s="73"/>
      <c r="P29" s="73">
        <v>0</v>
      </c>
      <c r="Q29" s="120"/>
      <c r="R29" s="73">
        <v>948185424</v>
      </c>
      <c r="S29" s="74">
        <v>6.8746889731913369E-3</v>
      </c>
    </row>
    <row r="30" spans="1:19" ht="22.5" customHeight="1" x14ac:dyDescent="0.4">
      <c r="A30" s="4" t="s">
        <v>140</v>
      </c>
      <c r="B30" s="120"/>
      <c r="C30" s="72">
        <v>998562607</v>
      </c>
      <c r="D30" s="72"/>
      <c r="E30" s="73">
        <v>-131695323</v>
      </c>
      <c r="F30" s="73"/>
      <c r="G30" s="73">
        <v>0</v>
      </c>
      <c r="H30" s="120"/>
      <c r="I30" s="73">
        <v>866867284</v>
      </c>
      <c r="J30" s="104">
        <v>6.2851029004376713E-3</v>
      </c>
      <c r="L30" s="73">
        <v>998562607</v>
      </c>
      <c r="M30" s="73"/>
      <c r="N30" s="73">
        <v>-115748549</v>
      </c>
      <c r="O30" s="73"/>
      <c r="P30" s="73">
        <v>0</v>
      </c>
      <c r="Q30" s="120"/>
      <c r="R30" s="73">
        <v>882814058</v>
      </c>
      <c r="S30" s="74">
        <v>6.4007228083173924E-3</v>
      </c>
    </row>
    <row r="31" spans="1:19" ht="22.5" customHeight="1" x14ac:dyDescent="0.4">
      <c r="A31" s="4" t="s">
        <v>116</v>
      </c>
      <c r="B31" s="120"/>
      <c r="C31" s="72">
        <v>0</v>
      </c>
      <c r="D31" s="72"/>
      <c r="E31" s="73">
        <v>24036129</v>
      </c>
      <c r="F31" s="73"/>
      <c r="G31" s="73">
        <v>0</v>
      </c>
      <c r="H31" s="120"/>
      <c r="I31" s="73">
        <v>24036129</v>
      </c>
      <c r="J31" s="104">
        <v>1.7427067197196708E-4</v>
      </c>
      <c r="L31" s="73">
        <v>840542857</v>
      </c>
      <c r="M31" s="73"/>
      <c r="N31" s="73">
        <v>-93029957</v>
      </c>
      <c r="O31" s="73"/>
      <c r="P31" s="73">
        <v>0</v>
      </c>
      <c r="Q31" s="120"/>
      <c r="R31" s="73">
        <v>747512900</v>
      </c>
      <c r="S31" s="74">
        <v>5.4197402331595838E-3</v>
      </c>
    </row>
    <row r="32" spans="1:19" ht="22.5" customHeight="1" x14ac:dyDescent="0.4">
      <c r="A32" s="4" t="s">
        <v>225</v>
      </c>
      <c r="B32" s="120"/>
      <c r="C32" s="72">
        <v>0</v>
      </c>
      <c r="D32" s="72"/>
      <c r="E32" s="73">
        <v>0</v>
      </c>
      <c r="F32" s="73"/>
      <c r="G32" s="73">
        <v>0</v>
      </c>
      <c r="H32" s="120"/>
      <c r="I32" s="73">
        <v>0</v>
      </c>
      <c r="J32" s="104">
        <v>0</v>
      </c>
      <c r="L32" s="73">
        <v>0</v>
      </c>
      <c r="M32" s="73"/>
      <c r="N32" s="73">
        <v>0</v>
      </c>
      <c r="O32" s="73"/>
      <c r="P32" s="73">
        <v>740579193</v>
      </c>
      <c r="Q32" s="120"/>
      <c r="R32" s="73">
        <v>740579193</v>
      </c>
      <c r="S32" s="74">
        <v>5.3694683371256283E-3</v>
      </c>
    </row>
    <row r="33" spans="1:19" ht="22.5" customHeight="1" x14ac:dyDescent="0.4">
      <c r="A33" s="4" t="s">
        <v>220</v>
      </c>
      <c r="B33" s="120"/>
      <c r="C33" s="72">
        <v>0</v>
      </c>
      <c r="D33" s="72"/>
      <c r="E33" s="73">
        <v>0</v>
      </c>
      <c r="F33" s="73"/>
      <c r="G33" s="73">
        <v>0</v>
      </c>
      <c r="H33" s="120"/>
      <c r="I33" s="73">
        <v>0</v>
      </c>
      <c r="J33" s="104">
        <v>0</v>
      </c>
      <c r="L33" s="73">
        <v>0</v>
      </c>
      <c r="M33" s="73"/>
      <c r="N33" s="73">
        <v>0</v>
      </c>
      <c r="O33" s="73"/>
      <c r="P33" s="73">
        <v>647437807</v>
      </c>
      <c r="Q33" s="120"/>
      <c r="R33" s="73">
        <v>647437807</v>
      </c>
      <c r="S33" s="74">
        <v>4.6941594333241733E-3</v>
      </c>
    </row>
    <row r="34" spans="1:19" ht="22.5" customHeight="1" x14ac:dyDescent="0.4">
      <c r="A34" s="4" t="s">
        <v>130</v>
      </c>
      <c r="B34" s="120"/>
      <c r="C34" s="72">
        <v>0</v>
      </c>
      <c r="D34" s="72"/>
      <c r="E34" s="73">
        <v>-1270922746</v>
      </c>
      <c r="F34" s="73"/>
      <c r="G34" s="73">
        <v>0</v>
      </c>
      <c r="H34" s="120"/>
      <c r="I34" s="73">
        <v>-1270922746</v>
      </c>
      <c r="J34" s="104">
        <v>-9.214651867190329E-3</v>
      </c>
      <c r="L34" s="73">
        <v>0</v>
      </c>
      <c r="M34" s="73"/>
      <c r="N34" s="73">
        <v>421546014</v>
      </c>
      <c r="O34" s="73"/>
      <c r="P34" s="73">
        <v>0</v>
      </c>
      <c r="Q34" s="120"/>
      <c r="R34" s="73">
        <v>421546014</v>
      </c>
      <c r="S34" s="74">
        <v>3.05636182626929E-3</v>
      </c>
    </row>
    <row r="35" spans="1:19" ht="22.5" customHeight="1" x14ac:dyDescent="0.4">
      <c r="A35" s="4" t="s">
        <v>131</v>
      </c>
      <c r="B35" s="120"/>
      <c r="C35" s="72">
        <v>0</v>
      </c>
      <c r="D35" s="72"/>
      <c r="E35" s="73">
        <v>-57953115</v>
      </c>
      <c r="F35" s="73"/>
      <c r="G35" s="73">
        <v>0</v>
      </c>
      <c r="H35" s="120"/>
      <c r="I35" s="73">
        <v>-57953115</v>
      </c>
      <c r="J35" s="104">
        <v>-4.2018114871652937E-4</v>
      </c>
      <c r="L35" s="73">
        <v>0</v>
      </c>
      <c r="M35" s="73"/>
      <c r="N35" s="73">
        <v>412184651</v>
      </c>
      <c r="O35" s="73"/>
      <c r="P35" s="73">
        <v>0</v>
      </c>
      <c r="Q35" s="120"/>
      <c r="R35" s="73">
        <v>412184651</v>
      </c>
      <c r="S35" s="74">
        <v>2.9884885418238823E-3</v>
      </c>
    </row>
    <row r="36" spans="1:19" ht="22.5" customHeight="1" x14ac:dyDescent="0.4">
      <c r="A36" s="4" t="s">
        <v>132</v>
      </c>
      <c r="B36" s="120"/>
      <c r="C36" s="72">
        <v>0</v>
      </c>
      <c r="D36" s="72"/>
      <c r="E36" s="73">
        <v>56667808</v>
      </c>
      <c r="F36" s="73"/>
      <c r="G36" s="73">
        <v>0</v>
      </c>
      <c r="H36" s="120"/>
      <c r="I36" s="73">
        <v>56667808</v>
      </c>
      <c r="J36" s="104">
        <v>4.1086220577940866E-4</v>
      </c>
      <c r="L36" s="73">
        <v>0</v>
      </c>
      <c r="M36" s="73"/>
      <c r="N36" s="73">
        <v>368492379</v>
      </c>
      <c r="O36" s="73"/>
      <c r="P36" s="73">
        <v>0</v>
      </c>
      <c r="Q36" s="120"/>
      <c r="R36" s="73">
        <v>368492379</v>
      </c>
      <c r="S36" s="74">
        <v>2.6717036884299785E-3</v>
      </c>
    </row>
    <row r="37" spans="1:19" ht="22.5" customHeight="1" x14ac:dyDescent="0.4">
      <c r="A37" s="4" t="s">
        <v>133</v>
      </c>
      <c r="B37" s="120"/>
      <c r="C37" s="72">
        <v>0</v>
      </c>
      <c r="D37" s="72"/>
      <c r="E37" s="73">
        <v>-136024435</v>
      </c>
      <c r="F37" s="73"/>
      <c r="G37" s="73">
        <v>0</v>
      </c>
      <c r="H37" s="120"/>
      <c r="I37" s="73">
        <v>-136024435</v>
      </c>
      <c r="J37" s="104">
        <v>-9.8622659630663318E-4</v>
      </c>
      <c r="L37" s="73">
        <v>0</v>
      </c>
      <c r="M37" s="73"/>
      <c r="N37" s="73">
        <v>364461754</v>
      </c>
      <c r="O37" s="73"/>
      <c r="P37" s="73">
        <v>-184956</v>
      </c>
      <c r="Q37" s="120"/>
      <c r="R37" s="73">
        <v>364276798</v>
      </c>
      <c r="S37" s="74">
        <v>2.6411391938883548E-3</v>
      </c>
    </row>
    <row r="38" spans="1:19" ht="22.5" customHeight="1" x14ac:dyDescent="0.4">
      <c r="A38" s="4" t="s">
        <v>165</v>
      </c>
      <c r="B38" s="120"/>
      <c r="C38" s="72">
        <v>0</v>
      </c>
      <c r="D38" s="72"/>
      <c r="E38" s="73">
        <v>-179205743</v>
      </c>
      <c r="F38" s="73"/>
      <c r="G38" s="73">
        <v>0</v>
      </c>
      <c r="H38" s="120"/>
      <c r="I38" s="73">
        <v>-179205743</v>
      </c>
      <c r="J38" s="104">
        <v>-1.2993067749738586E-3</v>
      </c>
      <c r="L38" s="73">
        <v>0</v>
      </c>
      <c r="M38" s="73"/>
      <c r="N38" s="73">
        <v>312011397</v>
      </c>
      <c r="O38" s="73"/>
      <c r="P38" s="73">
        <v>0</v>
      </c>
      <c r="Q38" s="120"/>
      <c r="R38" s="73">
        <v>312011397</v>
      </c>
      <c r="S38" s="74">
        <v>2.2621960390586267E-3</v>
      </c>
    </row>
    <row r="39" spans="1:19" ht="22.5" customHeight="1" x14ac:dyDescent="0.4">
      <c r="A39" s="4" t="s">
        <v>166</v>
      </c>
      <c r="B39" s="120"/>
      <c r="C39" s="72">
        <v>0</v>
      </c>
      <c r="D39" s="72"/>
      <c r="E39" s="73">
        <v>-138853874</v>
      </c>
      <c r="F39" s="73"/>
      <c r="G39" s="73">
        <v>0</v>
      </c>
      <c r="H39" s="120"/>
      <c r="I39" s="73">
        <v>-138853874</v>
      </c>
      <c r="J39" s="104">
        <v>-1.0067410575093372E-3</v>
      </c>
      <c r="L39" s="73">
        <v>0</v>
      </c>
      <c r="M39" s="73"/>
      <c r="N39" s="73">
        <v>173603969</v>
      </c>
      <c r="O39" s="73"/>
      <c r="P39" s="73">
        <v>0</v>
      </c>
      <c r="Q39" s="120"/>
      <c r="R39" s="73">
        <v>173603969</v>
      </c>
      <c r="S39" s="74">
        <v>8.7766162941021776E-3</v>
      </c>
    </row>
    <row r="40" spans="1:19" ht="22.5" customHeight="1" x14ac:dyDescent="0.4">
      <c r="A40" s="4" t="s">
        <v>101</v>
      </c>
      <c r="B40" s="120"/>
      <c r="C40" s="72">
        <v>0</v>
      </c>
      <c r="D40" s="72"/>
      <c r="E40" s="73">
        <v>-2674392120</v>
      </c>
      <c r="F40" s="73"/>
      <c r="G40" s="73">
        <v>0</v>
      </c>
      <c r="H40" s="120"/>
      <c r="I40" s="73">
        <v>-2674392120</v>
      </c>
      <c r="J40" s="104">
        <v>-1.9390314965813903E-2</v>
      </c>
      <c r="L40" s="73">
        <v>4286400000</v>
      </c>
      <c r="M40" s="73"/>
      <c r="N40" s="73">
        <v>-4149948142</v>
      </c>
      <c r="O40" s="73"/>
      <c r="P40" s="73">
        <v>0</v>
      </c>
      <c r="Q40" s="120"/>
      <c r="R40" s="73">
        <v>136451858</v>
      </c>
      <c r="S40" s="74">
        <v>9.8932556841758632E-4</v>
      </c>
    </row>
    <row r="41" spans="1:19" ht="22.5" customHeight="1" x14ac:dyDescent="0.4">
      <c r="A41" s="4" t="s">
        <v>112</v>
      </c>
      <c r="B41" s="120"/>
      <c r="C41" s="72">
        <v>0</v>
      </c>
      <c r="D41" s="72"/>
      <c r="E41" s="73">
        <v>-619029727</v>
      </c>
      <c r="F41" s="73"/>
      <c r="G41" s="73">
        <v>0</v>
      </c>
      <c r="H41" s="120"/>
      <c r="I41" s="73">
        <v>-619029727</v>
      </c>
      <c r="J41" s="104">
        <v>-4.4881905274727612E-3</v>
      </c>
      <c r="L41" s="73">
        <v>0</v>
      </c>
      <c r="M41" s="73"/>
      <c r="N41" s="73">
        <v>106402363</v>
      </c>
      <c r="O41" s="73"/>
      <c r="P41" s="73">
        <v>0</v>
      </c>
      <c r="Q41" s="120"/>
      <c r="R41" s="73">
        <v>106402363</v>
      </c>
      <c r="S41" s="74">
        <v>7.714558071898835E-4</v>
      </c>
    </row>
    <row r="42" spans="1:19" ht="22.5" customHeight="1" x14ac:dyDescent="0.4">
      <c r="A42" s="4" t="s">
        <v>146</v>
      </c>
      <c r="B42" s="120"/>
      <c r="C42" s="72">
        <v>0</v>
      </c>
      <c r="D42" s="72"/>
      <c r="E42" s="73">
        <v>-151811316</v>
      </c>
      <c r="F42" s="73"/>
      <c r="G42" s="73">
        <v>0</v>
      </c>
      <c r="H42" s="120"/>
      <c r="I42" s="73">
        <v>-151811316</v>
      </c>
      <c r="J42" s="104">
        <v>-1.1006872218179823E-3</v>
      </c>
      <c r="L42" s="73">
        <v>770341340</v>
      </c>
      <c r="M42" s="73"/>
      <c r="N42" s="73">
        <v>-692720230</v>
      </c>
      <c r="O42" s="73"/>
      <c r="P42" s="73">
        <v>0</v>
      </c>
      <c r="Q42" s="120"/>
      <c r="R42" s="73">
        <v>77621110</v>
      </c>
      <c r="S42" s="74">
        <v>5.6278126144646554E-4</v>
      </c>
    </row>
    <row r="43" spans="1:19" ht="22.5" customHeight="1" x14ac:dyDescent="0.4">
      <c r="A43" s="4" t="s">
        <v>135</v>
      </c>
      <c r="B43" s="120"/>
      <c r="C43" s="72">
        <v>0</v>
      </c>
      <c r="D43" s="72"/>
      <c r="E43" s="73">
        <v>-244797735</v>
      </c>
      <c r="F43" s="73"/>
      <c r="G43" s="73">
        <v>0</v>
      </c>
      <c r="H43" s="120"/>
      <c r="I43" s="73">
        <v>-244797735</v>
      </c>
      <c r="J43" s="104">
        <v>-1.7748725585415824E-3</v>
      </c>
      <c r="L43" s="73">
        <v>0</v>
      </c>
      <c r="M43" s="73"/>
      <c r="N43" s="73">
        <v>41990211</v>
      </c>
      <c r="O43" s="73"/>
      <c r="P43" s="73">
        <v>0</v>
      </c>
      <c r="Q43" s="120"/>
      <c r="R43" s="73">
        <v>41990211</v>
      </c>
      <c r="S43" s="74">
        <v>3.0444429247382902E-4</v>
      </c>
    </row>
    <row r="44" spans="1:19" ht="22.5" customHeight="1" x14ac:dyDescent="0.4">
      <c r="A44" s="4" t="s">
        <v>136</v>
      </c>
      <c r="B44" s="120"/>
      <c r="C44" s="72">
        <v>0</v>
      </c>
      <c r="D44" s="72"/>
      <c r="E44" s="73">
        <v>-845022024</v>
      </c>
      <c r="F44" s="73"/>
      <c r="G44" s="73">
        <v>0</v>
      </c>
      <c r="H44" s="120"/>
      <c r="I44" s="73">
        <v>-845022024</v>
      </c>
      <c r="J44" s="104">
        <v>-6.1267168250591303E-3</v>
      </c>
      <c r="L44" s="73">
        <v>0</v>
      </c>
      <c r="M44" s="73"/>
      <c r="N44" s="73">
        <v>16489306</v>
      </c>
      <c r="O44" s="73"/>
      <c r="P44" s="73">
        <v>0</v>
      </c>
      <c r="Q44" s="120"/>
      <c r="R44" s="73">
        <v>16489306</v>
      </c>
      <c r="S44" s="74">
        <v>1.1955346208082793E-4</v>
      </c>
    </row>
    <row r="45" spans="1:19" ht="22.5" customHeight="1" x14ac:dyDescent="0.4">
      <c r="A45" s="4" t="s">
        <v>137</v>
      </c>
      <c r="B45" s="120"/>
      <c r="C45" s="72">
        <v>0</v>
      </c>
      <c r="D45" s="72"/>
      <c r="E45" s="73">
        <v>408832884</v>
      </c>
      <c r="F45" s="73"/>
      <c r="G45" s="73">
        <v>0</v>
      </c>
      <c r="H45" s="120"/>
      <c r="I45" s="73">
        <v>408832884</v>
      </c>
      <c r="J45" s="104">
        <v>2.9641870127638799E-3</v>
      </c>
      <c r="L45" s="73">
        <v>0</v>
      </c>
      <c r="M45" s="73"/>
      <c r="N45" s="73">
        <v>7835737</v>
      </c>
      <c r="O45" s="73"/>
      <c r="P45" s="73">
        <v>0</v>
      </c>
      <c r="Q45" s="120"/>
      <c r="R45" s="73">
        <v>7835737</v>
      </c>
      <c r="S45" s="74">
        <v>5.6811941406438842E-5</v>
      </c>
    </row>
    <row r="46" spans="1:19" ht="22.5" customHeight="1" x14ac:dyDescent="0.4">
      <c r="A46" s="4" t="s">
        <v>103</v>
      </c>
      <c r="B46" s="120"/>
      <c r="C46" s="72">
        <v>0</v>
      </c>
      <c r="D46" s="72"/>
      <c r="E46" s="73">
        <v>0</v>
      </c>
      <c r="F46" s="73"/>
      <c r="G46" s="73">
        <v>0</v>
      </c>
      <c r="H46" s="120"/>
      <c r="I46" s="73">
        <v>0</v>
      </c>
      <c r="J46" s="104">
        <v>0</v>
      </c>
      <c r="L46" s="73">
        <v>0</v>
      </c>
      <c r="M46" s="73"/>
      <c r="N46" s="73">
        <v>-1</v>
      </c>
      <c r="O46" s="73"/>
      <c r="P46" s="73">
        <v>0</v>
      </c>
      <c r="Q46" s="120"/>
      <c r="R46" s="73">
        <v>-1</v>
      </c>
      <c r="S46" s="74">
        <v>-7.250363482903885E-12</v>
      </c>
    </row>
    <row r="47" spans="1:19" ht="22.5" customHeight="1" x14ac:dyDescent="0.4">
      <c r="A47" s="4" t="s">
        <v>138</v>
      </c>
      <c r="B47" s="120"/>
      <c r="C47" s="72">
        <v>0</v>
      </c>
      <c r="D47" s="72"/>
      <c r="E47" s="73">
        <v>-731461752</v>
      </c>
      <c r="F47" s="73"/>
      <c r="G47" s="73">
        <v>0</v>
      </c>
      <c r="H47" s="120"/>
      <c r="I47" s="73">
        <v>-731461752</v>
      </c>
      <c r="J47" s="104">
        <v>-5.3033635758416974E-3</v>
      </c>
      <c r="L47" s="73">
        <v>0</v>
      </c>
      <c r="M47" s="73"/>
      <c r="N47" s="73">
        <v>-6893134</v>
      </c>
      <c r="O47" s="73"/>
      <c r="P47" s="73">
        <v>0</v>
      </c>
      <c r="Q47" s="120"/>
      <c r="R47" s="73">
        <v>-6893134</v>
      </c>
      <c r="S47" s="74">
        <v>-4.9977727036363187E-5</v>
      </c>
    </row>
    <row r="48" spans="1:19" ht="22.5" customHeight="1" x14ac:dyDescent="0.4">
      <c r="A48" s="4" t="s">
        <v>139</v>
      </c>
      <c r="B48" s="120"/>
      <c r="C48" s="72">
        <v>0</v>
      </c>
      <c r="D48" s="72"/>
      <c r="E48" s="73">
        <v>-1010113848</v>
      </c>
      <c r="F48" s="73"/>
      <c r="G48" s="73">
        <v>0</v>
      </c>
      <c r="H48" s="120"/>
      <c r="I48" s="73">
        <v>-1010113848</v>
      </c>
      <c r="J48" s="104">
        <v>-7.3236925571147256E-3</v>
      </c>
      <c r="L48" s="73">
        <v>0</v>
      </c>
      <c r="M48" s="73"/>
      <c r="N48" s="73">
        <v>-74651287</v>
      </c>
      <c r="O48" s="73"/>
      <c r="P48" s="73">
        <v>0</v>
      </c>
      <c r="Q48" s="120"/>
      <c r="R48" s="73">
        <v>-74651287</v>
      </c>
      <c r="S48" s="74">
        <v>-5.4124896521657749E-4</v>
      </c>
    </row>
    <row r="49" spans="1:19" ht="22.5" customHeight="1" x14ac:dyDescent="0.4">
      <c r="A49" s="4" t="s">
        <v>221</v>
      </c>
      <c r="B49" s="120"/>
      <c r="C49" s="72">
        <v>0</v>
      </c>
      <c r="D49" s="72"/>
      <c r="E49" s="73">
        <v>0</v>
      </c>
      <c r="F49" s="73"/>
      <c r="G49" s="73">
        <v>0</v>
      </c>
      <c r="H49" s="120"/>
      <c r="I49" s="73">
        <v>0</v>
      </c>
      <c r="J49" s="104">
        <v>0</v>
      </c>
      <c r="L49" s="73">
        <v>0</v>
      </c>
      <c r="M49" s="73"/>
      <c r="N49" s="73">
        <v>0</v>
      </c>
      <c r="O49" s="73"/>
      <c r="P49" s="73">
        <v>-160577721</v>
      </c>
      <c r="Q49" s="120"/>
      <c r="R49" s="73">
        <v>-160577721</v>
      </c>
      <c r="S49" s="74">
        <v>-1.1642468445063282E-3</v>
      </c>
    </row>
    <row r="50" spans="1:19" ht="22.5" customHeight="1" x14ac:dyDescent="0.4">
      <c r="A50" s="4" t="s">
        <v>141</v>
      </c>
      <c r="B50" s="120"/>
      <c r="C50" s="72">
        <v>0</v>
      </c>
      <c r="D50" s="72"/>
      <c r="E50" s="73">
        <v>164795836</v>
      </c>
      <c r="F50" s="73"/>
      <c r="G50" s="73">
        <v>0</v>
      </c>
      <c r="H50" s="120"/>
      <c r="I50" s="73">
        <v>164795836</v>
      </c>
      <c r="J50" s="104">
        <v>1.1948297114690175E-3</v>
      </c>
      <c r="L50" s="73">
        <v>0</v>
      </c>
      <c r="M50" s="73"/>
      <c r="N50" s="73">
        <v>-178070007</v>
      </c>
      <c r="O50" s="73"/>
      <c r="P50" s="73">
        <v>0</v>
      </c>
      <c r="Q50" s="120"/>
      <c r="R50" s="73">
        <v>-178070007</v>
      </c>
      <c r="S50" s="74">
        <v>-1.2910722761532393E-3</v>
      </c>
    </row>
    <row r="51" spans="1:19" ht="22.5" customHeight="1" x14ac:dyDescent="0.4">
      <c r="A51" s="4" t="s">
        <v>223</v>
      </c>
      <c r="B51" s="120"/>
      <c r="C51" s="72">
        <v>0</v>
      </c>
      <c r="D51" s="72"/>
      <c r="E51" s="73">
        <v>0</v>
      </c>
      <c r="F51" s="73"/>
      <c r="G51" s="73">
        <v>0</v>
      </c>
      <c r="H51" s="120"/>
      <c r="I51" s="73">
        <v>0</v>
      </c>
      <c r="J51" s="104">
        <v>0</v>
      </c>
      <c r="L51" s="73">
        <v>0</v>
      </c>
      <c r="M51" s="73"/>
      <c r="N51" s="73">
        <v>0</v>
      </c>
      <c r="O51" s="73"/>
      <c r="P51" s="73">
        <v>-182753969</v>
      </c>
      <c r="Q51" s="120"/>
      <c r="R51" s="73">
        <v>-182753969</v>
      </c>
      <c r="S51" s="74">
        <v>-1.3250327031933487E-3</v>
      </c>
    </row>
    <row r="52" spans="1:19" ht="22.5" customHeight="1" x14ac:dyDescent="0.4">
      <c r="A52" s="4" t="s">
        <v>167</v>
      </c>
      <c r="B52" s="120"/>
      <c r="C52" s="72">
        <v>0</v>
      </c>
      <c r="D52" s="72"/>
      <c r="E52" s="73">
        <v>-173084016</v>
      </c>
      <c r="F52" s="73"/>
      <c r="G52" s="73">
        <v>0</v>
      </c>
      <c r="H52" s="120"/>
      <c r="I52" s="73">
        <v>-173084016</v>
      </c>
      <c r="J52" s="104">
        <v>-1.2549220290807518E-3</v>
      </c>
      <c r="L52" s="73">
        <v>0</v>
      </c>
      <c r="M52" s="73"/>
      <c r="N52" s="73">
        <v>-208241109</v>
      </c>
      <c r="O52" s="73"/>
      <c r="P52" s="73">
        <v>0</v>
      </c>
      <c r="Q52" s="120"/>
      <c r="R52" s="73">
        <v>-208241109</v>
      </c>
      <c r="S52" s="74">
        <v>-1.5098237323330076E-3</v>
      </c>
    </row>
    <row r="53" spans="1:19" ht="22.5" customHeight="1" x14ac:dyDescent="0.4">
      <c r="A53" s="4" t="s">
        <v>94</v>
      </c>
      <c r="B53" s="120"/>
      <c r="C53" s="72">
        <v>0</v>
      </c>
      <c r="D53" s="72"/>
      <c r="E53" s="73">
        <v>-895429425</v>
      </c>
      <c r="F53" s="73"/>
      <c r="G53" s="73">
        <v>0</v>
      </c>
      <c r="H53" s="120"/>
      <c r="I53" s="73">
        <v>-895429425</v>
      </c>
      <c r="J53" s="104">
        <v>-6.4921888045376235E-3</v>
      </c>
      <c r="L53" s="73">
        <v>7372530000</v>
      </c>
      <c r="M53" s="73"/>
      <c r="N53" s="73">
        <v>-7658159593</v>
      </c>
      <c r="O53" s="73"/>
      <c r="P53" s="73">
        <v>0</v>
      </c>
      <c r="Q53" s="120"/>
      <c r="R53" s="73">
        <v>-285629593</v>
      </c>
      <c r="S53" s="74">
        <v>-2.0709183707238992E-3</v>
      </c>
    </row>
    <row r="54" spans="1:19" ht="22.5" customHeight="1" x14ac:dyDescent="0.4">
      <c r="A54" s="4" t="s">
        <v>114</v>
      </c>
      <c r="B54" s="120"/>
      <c r="C54" s="72">
        <v>0</v>
      </c>
      <c r="D54" s="72"/>
      <c r="E54" s="73">
        <v>-344261345</v>
      </c>
      <c r="F54" s="73"/>
      <c r="G54" s="73">
        <v>0</v>
      </c>
      <c r="H54" s="120"/>
      <c r="I54" s="73">
        <v>-344261345</v>
      </c>
      <c r="J54" s="104">
        <v>-2.4960198843633759E-3</v>
      </c>
      <c r="L54" s="73">
        <v>0</v>
      </c>
      <c r="M54" s="73"/>
      <c r="N54" s="73">
        <v>-299746822</v>
      </c>
      <c r="O54" s="73"/>
      <c r="P54" s="73">
        <v>0</v>
      </c>
      <c r="Q54" s="120"/>
      <c r="R54" s="73">
        <v>-299746822</v>
      </c>
      <c r="S54" s="74">
        <v>-2.173273412345291E-3</v>
      </c>
    </row>
    <row r="55" spans="1:19" ht="22.5" customHeight="1" x14ac:dyDescent="0.4">
      <c r="A55" s="4" t="s">
        <v>142</v>
      </c>
      <c r="B55" s="120"/>
      <c r="C55" s="72">
        <v>0</v>
      </c>
      <c r="D55" s="72"/>
      <c r="E55" s="73">
        <v>-217448437</v>
      </c>
      <c r="F55" s="73"/>
      <c r="G55" s="73">
        <v>0</v>
      </c>
      <c r="H55" s="120"/>
      <c r="I55" s="73">
        <v>-217448437</v>
      </c>
      <c r="J55" s="104">
        <v>-1.576580207039326E-3</v>
      </c>
      <c r="L55" s="73">
        <v>0</v>
      </c>
      <c r="M55" s="73"/>
      <c r="N55" s="73">
        <v>-343115514</v>
      </c>
      <c r="O55" s="73"/>
      <c r="P55" s="73">
        <v>0</v>
      </c>
      <c r="Q55" s="120"/>
      <c r="R55" s="73">
        <v>-343115514</v>
      </c>
      <c r="S55" s="74">
        <v>-2.4877121931233966E-3</v>
      </c>
    </row>
    <row r="56" spans="1:19" ht="22.5" customHeight="1" x14ac:dyDescent="0.4">
      <c r="A56" s="4" t="s">
        <v>107</v>
      </c>
      <c r="B56" s="120"/>
      <c r="C56" s="72">
        <v>0</v>
      </c>
      <c r="D56" s="72"/>
      <c r="E56" s="73">
        <v>-344752103</v>
      </c>
      <c r="F56" s="73"/>
      <c r="G56" s="73">
        <v>0</v>
      </c>
      <c r="H56" s="120"/>
      <c r="I56" s="73">
        <v>-344752103</v>
      </c>
      <c r="J56" s="104">
        <v>-2.4995780582455188E-3</v>
      </c>
      <c r="L56" s="73">
        <v>0</v>
      </c>
      <c r="M56" s="73"/>
      <c r="N56" s="73">
        <v>-370037773</v>
      </c>
      <c r="O56" s="73"/>
      <c r="P56" s="73">
        <v>0</v>
      </c>
      <c r="Q56" s="120"/>
      <c r="R56" s="73">
        <v>-370037773</v>
      </c>
      <c r="S56" s="74">
        <v>-2.6829083566542772E-3</v>
      </c>
    </row>
    <row r="57" spans="1:19" ht="22.5" customHeight="1" x14ac:dyDescent="0.4">
      <c r="A57" s="4" t="s">
        <v>143</v>
      </c>
      <c r="B57" s="120"/>
      <c r="C57" s="72">
        <v>0</v>
      </c>
      <c r="D57" s="72"/>
      <c r="E57" s="73">
        <v>-115160693</v>
      </c>
      <c r="F57" s="73"/>
      <c r="G57" s="73">
        <v>0</v>
      </c>
      <c r="H57" s="120"/>
      <c r="I57" s="73">
        <v>-115160693</v>
      </c>
      <c r="J57" s="104">
        <v>-8.34956883193105E-4</v>
      </c>
      <c r="L57" s="73">
        <v>0</v>
      </c>
      <c r="M57" s="73"/>
      <c r="N57" s="73">
        <v>-371290409</v>
      </c>
      <c r="O57" s="73"/>
      <c r="P57" s="73">
        <v>0</v>
      </c>
      <c r="Q57" s="120"/>
      <c r="R57" s="73">
        <v>-371290409</v>
      </c>
      <c r="S57" s="74">
        <v>-2.691990422966048E-3</v>
      </c>
    </row>
    <row r="58" spans="1:19" ht="22.5" customHeight="1" x14ac:dyDescent="0.4">
      <c r="A58" s="4" t="s">
        <v>115</v>
      </c>
      <c r="B58" s="120"/>
      <c r="C58" s="72">
        <v>0</v>
      </c>
      <c r="D58" s="72"/>
      <c r="E58" s="73">
        <v>-905360859</v>
      </c>
      <c r="F58" s="73"/>
      <c r="G58" s="73">
        <v>0</v>
      </c>
      <c r="H58" s="120"/>
      <c r="I58" s="73">
        <v>-905360859</v>
      </c>
      <c r="J58" s="104">
        <v>-6.5641953109440935E-3</v>
      </c>
      <c r="L58" s="73">
        <v>0</v>
      </c>
      <c r="M58" s="73"/>
      <c r="N58" s="73">
        <v>-376863026</v>
      </c>
      <c r="O58" s="73"/>
      <c r="P58" s="73">
        <v>0</v>
      </c>
      <c r="Q58" s="120"/>
      <c r="R58" s="73">
        <v>-376863026</v>
      </c>
      <c r="S58" s="74">
        <v>-2.7323939217670573E-3</v>
      </c>
    </row>
    <row r="59" spans="1:19" ht="22.5" customHeight="1" x14ac:dyDescent="0.4">
      <c r="A59" s="4" t="s">
        <v>129</v>
      </c>
      <c r="B59" s="120"/>
      <c r="C59" s="72">
        <v>0</v>
      </c>
      <c r="D59" s="72"/>
      <c r="E59" s="73">
        <v>279974182</v>
      </c>
      <c r="F59" s="73"/>
      <c r="G59" s="73">
        <v>0</v>
      </c>
      <c r="H59" s="120"/>
      <c r="I59" s="73">
        <v>279974182</v>
      </c>
      <c r="J59" s="104">
        <v>2.0299145853286864E-3</v>
      </c>
      <c r="L59" s="73">
        <v>0</v>
      </c>
      <c r="M59" s="73"/>
      <c r="N59" s="73">
        <v>695357788</v>
      </c>
      <c r="O59" s="73"/>
      <c r="P59" s="73">
        <v>-1116292088</v>
      </c>
      <c r="Q59" s="120"/>
      <c r="R59" s="73">
        <v>-420934300</v>
      </c>
      <c r="S59" s="74">
        <v>-3.0519266774217089E-3</v>
      </c>
    </row>
    <row r="60" spans="1:19" ht="22.5" customHeight="1" x14ac:dyDescent="0.4">
      <c r="A60" s="4" t="s">
        <v>145</v>
      </c>
      <c r="B60" s="120"/>
      <c r="C60" s="72">
        <v>0</v>
      </c>
      <c r="D60" s="72"/>
      <c r="E60" s="73">
        <v>56660850</v>
      </c>
      <c r="F60" s="73"/>
      <c r="G60" s="73">
        <v>0</v>
      </c>
      <c r="H60" s="120"/>
      <c r="I60" s="73">
        <v>56660850</v>
      </c>
      <c r="J60" s="104">
        <v>4.1081175775029461E-4</v>
      </c>
      <c r="L60" s="73">
        <v>0</v>
      </c>
      <c r="M60" s="73"/>
      <c r="N60" s="73">
        <v>-656262730</v>
      </c>
      <c r="O60" s="73"/>
      <c r="P60" s="73">
        <v>0</v>
      </c>
      <c r="Q60" s="120"/>
      <c r="R60" s="73">
        <v>-656262730</v>
      </c>
      <c r="S60" s="74">
        <v>-4.758143332782812E-3</v>
      </c>
    </row>
    <row r="61" spans="1:19" ht="22.5" customHeight="1" x14ac:dyDescent="0.4">
      <c r="A61" s="4" t="s">
        <v>194</v>
      </c>
      <c r="B61" s="120"/>
      <c r="C61" s="72">
        <v>0</v>
      </c>
      <c r="D61" s="72"/>
      <c r="E61" s="73">
        <v>0</v>
      </c>
      <c r="F61" s="73"/>
      <c r="G61" s="73">
        <v>0</v>
      </c>
      <c r="H61" s="120"/>
      <c r="I61" s="73">
        <v>0</v>
      </c>
      <c r="J61" s="104">
        <v>0</v>
      </c>
      <c r="L61" s="73">
        <v>301100571</v>
      </c>
      <c r="M61" s="73"/>
      <c r="N61" s="73">
        <v>0</v>
      </c>
      <c r="O61" s="73"/>
      <c r="P61" s="73">
        <v>-988880991</v>
      </c>
      <c r="Q61" s="120"/>
      <c r="R61" s="73">
        <v>-687780420</v>
      </c>
      <c r="S61" s="74">
        <v>-4.9866580414242969E-3</v>
      </c>
    </row>
    <row r="62" spans="1:19" ht="22.5" customHeight="1" x14ac:dyDescent="0.4">
      <c r="A62" s="4" t="s">
        <v>124</v>
      </c>
      <c r="B62" s="120"/>
      <c r="C62" s="72">
        <v>0</v>
      </c>
      <c r="D62" s="72"/>
      <c r="E62" s="73">
        <v>-835419501</v>
      </c>
      <c r="F62" s="73"/>
      <c r="G62" s="73">
        <v>0</v>
      </c>
      <c r="H62" s="120"/>
      <c r="I62" s="73">
        <v>-835419501</v>
      </c>
      <c r="J62" s="104">
        <v>-6.0570950429561857E-3</v>
      </c>
      <c r="L62" s="73">
        <v>0</v>
      </c>
      <c r="M62" s="73"/>
      <c r="N62" s="73">
        <v>-689604914</v>
      </c>
      <c r="O62" s="73"/>
      <c r="P62" s="73">
        <v>0</v>
      </c>
      <c r="Q62" s="120"/>
      <c r="R62" s="73">
        <v>-689604914</v>
      </c>
      <c r="S62" s="74">
        <v>-4.9998862860966744E-3</v>
      </c>
    </row>
    <row r="63" spans="1:19" ht="22.5" customHeight="1" x14ac:dyDescent="0.4">
      <c r="A63" s="4" t="s">
        <v>148</v>
      </c>
      <c r="B63" s="120"/>
      <c r="C63" s="72">
        <v>0</v>
      </c>
      <c r="D63" s="72"/>
      <c r="E63" s="73">
        <v>-563739423</v>
      </c>
      <c r="F63" s="73"/>
      <c r="G63" s="73">
        <v>0</v>
      </c>
      <c r="H63" s="120"/>
      <c r="I63" s="73">
        <v>-563739423</v>
      </c>
      <c r="J63" s="104">
        <v>-4.0873157263925063E-3</v>
      </c>
      <c r="L63" s="73">
        <v>0</v>
      </c>
      <c r="M63" s="73"/>
      <c r="N63" s="73">
        <v>-781236440</v>
      </c>
      <c r="O63" s="73"/>
      <c r="P63" s="73">
        <v>0</v>
      </c>
      <c r="Q63" s="120"/>
      <c r="R63" s="73">
        <v>-781236440</v>
      </c>
      <c r="S63" s="74">
        <v>-5.6642481560898322E-3</v>
      </c>
    </row>
    <row r="64" spans="1:19" ht="22.5" customHeight="1" x14ac:dyDescent="0.4">
      <c r="A64" s="4" t="s">
        <v>147</v>
      </c>
      <c r="B64" s="120"/>
      <c r="C64" s="72">
        <v>0</v>
      </c>
      <c r="D64" s="72"/>
      <c r="E64" s="73">
        <v>-410193858</v>
      </c>
      <c r="F64" s="73"/>
      <c r="G64" s="73">
        <v>0</v>
      </c>
      <c r="H64" s="120"/>
      <c r="I64" s="73">
        <v>-410193858</v>
      </c>
      <c r="J64" s="104">
        <v>-2.9740545689546614E-3</v>
      </c>
      <c r="L64" s="73">
        <v>0</v>
      </c>
      <c r="M64" s="73"/>
      <c r="N64" s="73">
        <v>-797654265</v>
      </c>
      <c r="O64" s="73"/>
      <c r="P64" s="73">
        <v>0</v>
      </c>
      <c r="Q64" s="120"/>
      <c r="R64" s="73">
        <v>-797654265</v>
      </c>
      <c r="S64" s="74">
        <v>-5.7832833549385388E-3</v>
      </c>
    </row>
    <row r="65" spans="1:19" ht="22.5" customHeight="1" x14ac:dyDescent="0.4">
      <c r="A65" s="4" t="s">
        <v>149</v>
      </c>
      <c r="B65" s="120"/>
      <c r="C65" s="72">
        <v>0</v>
      </c>
      <c r="D65" s="72"/>
      <c r="E65" s="73">
        <v>-254973825</v>
      </c>
      <c r="F65" s="73"/>
      <c r="G65" s="73">
        <v>0</v>
      </c>
      <c r="H65" s="120"/>
      <c r="I65" s="73">
        <v>-254973825</v>
      </c>
      <c r="J65" s="104">
        <v>-1.8486529098763256E-3</v>
      </c>
      <c r="L65" s="73">
        <v>0</v>
      </c>
      <c r="M65" s="73"/>
      <c r="N65" s="73">
        <v>-819991483</v>
      </c>
      <c r="O65" s="73"/>
      <c r="P65" s="73">
        <v>0</v>
      </c>
      <c r="Q65" s="120"/>
      <c r="R65" s="73">
        <v>-819991483</v>
      </c>
      <c r="S65" s="74">
        <v>-5.9452363046354016E-3</v>
      </c>
    </row>
    <row r="66" spans="1:19" ht="22.5" customHeight="1" x14ac:dyDescent="0.4">
      <c r="A66" s="4" t="s">
        <v>88</v>
      </c>
      <c r="B66" s="120"/>
      <c r="C66" s="72">
        <v>0</v>
      </c>
      <c r="D66" s="72"/>
      <c r="E66" s="73">
        <v>-5535846830</v>
      </c>
      <c r="F66" s="73"/>
      <c r="G66" s="73">
        <v>0</v>
      </c>
      <c r="H66" s="120"/>
      <c r="I66" s="73">
        <v>-5535846830</v>
      </c>
      <c r="J66" s="104">
        <v>-4.0136901703181231E-2</v>
      </c>
      <c r="L66" s="73">
        <v>0</v>
      </c>
      <c r="M66" s="73"/>
      <c r="N66" s="73">
        <v>-889220230</v>
      </c>
      <c r="O66" s="73"/>
      <c r="P66" s="73">
        <v>0</v>
      </c>
      <c r="Q66" s="120"/>
      <c r="R66" s="73">
        <v>-889220230</v>
      </c>
      <c r="S66" s="74">
        <v>-6.447169883851394E-3</v>
      </c>
    </row>
    <row r="67" spans="1:19" ht="22.5" customHeight="1" x14ac:dyDescent="0.4">
      <c r="A67" s="4" t="s">
        <v>150</v>
      </c>
      <c r="B67" s="120"/>
      <c r="C67" s="72">
        <v>0</v>
      </c>
      <c r="D67" s="72"/>
      <c r="E67" s="73">
        <v>-855656133</v>
      </c>
      <c r="F67" s="73"/>
      <c r="G67" s="73">
        <v>0</v>
      </c>
      <c r="H67" s="120"/>
      <c r="I67" s="73">
        <v>-855656133</v>
      </c>
      <c r="J67" s="104">
        <v>-6.2038179806259497E-3</v>
      </c>
      <c r="L67" s="73">
        <v>0</v>
      </c>
      <c r="M67" s="73"/>
      <c r="N67" s="73">
        <v>-920919574</v>
      </c>
      <c r="O67" s="73"/>
      <c r="P67" s="73">
        <v>0</v>
      </c>
      <c r="Q67" s="120"/>
      <c r="R67" s="73">
        <v>-920919574</v>
      </c>
      <c r="S67" s="74">
        <v>-6.6770016500210024E-3</v>
      </c>
    </row>
    <row r="68" spans="1:19" ht="22.5" customHeight="1" x14ac:dyDescent="0.4">
      <c r="A68" s="4" t="s">
        <v>151</v>
      </c>
      <c r="B68" s="120"/>
      <c r="C68" s="72">
        <v>0</v>
      </c>
      <c r="D68" s="72"/>
      <c r="E68" s="73">
        <v>-481040676</v>
      </c>
      <c r="F68" s="73"/>
      <c r="G68" s="73">
        <v>0</v>
      </c>
      <c r="H68" s="120"/>
      <c r="I68" s="73">
        <v>-481040676</v>
      </c>
      <c r="J68" s="104">
        <v>-3.4877197510617994E-3</v>
      </c>
      <c r="L68" s="73">
        <v>0</v>
      </c>
      <c r="M68" s="73"/>
      <c r="N68" s="73">
        <v>-938235742</v>
      </c>
      <c r="O68" s="73"/>
      <c r="P68" s="73">
        <v>0</v>
      </c>
      <c r="Q68" s="120"/>
      <c r="R68" s="73">
        <v>-938235742</v>
      </c>
      <c r="S68" s="74">
        <v>-6.8025501621520306E-3</v>
      </c>
    </row>
    <row r="69" spans="1:19" ht="22.5" customHeight="1" x14ac:dyDescent="0.4">
      <c r="A69" s="4" t="s">
        <v>117</v>
      </c>
      <c r="B69" s="120"/>
      <c r="C69" s="72">
        <v>0</v>
      </c>
      <c r="D69" s="72"/>
      <c r="E69" s="73">
        <v>-691147229</v>
      </c>
      <c r="F69" s="73"/>
      <c r="G69" s="73">
        <v>0</v>
      </c>
      <c r="H69" s="120"/>
      <c r="I69" s="73">
        <v>-691147229</v>
      </c>
      <c r="J69" s="104">
        <v>-5.0110686304518093E-3</v>
      </c>
      <c r="L69" s="73">
        <v>0</v>
      </c>
      <c r="M69" s="73"/>
      <c r="N69" s="73">
        <v>-960172182</v>
      </c>
      <c r="O69" s="73"/>
      <c r="P69" s="73">
        <v>0</v>
      </c>
      <c r="Q69" s="120"/>
      <c r="R69" s="73">
        <v>-960172182</v>
      </c>
      <c r="S69" s="74">
        <v>-6.9615973256729434E-3</v>
      </c>
    </row>
    <row r="70" spans="1:19" ht="22.5" customHeight="1" x14ac:dyDescent="0.4">
      <c r="A70" s="4" t="s">
        <v>153</v>
      </c>
      <c r="B70" s="120"/>
      <c r="C70" s="72">
        <v>0</v>
      </c>
      <c r="D70" s="72"/>
      <c r="E70" s="73">
        <v>-446129640</v>
      </c>
      <c r="F70" s="73"/>
      <c r="G70" s="73">
        <v>0</v>
      </c>
      <c r="H70" s="120"/>
      <c r="I70" s="73">
        <v>-446129640</v>
      </c>
      <c r="J70" s="104">
        <v>-3.2346020504970562E-3</v>
      </c>
      <c r="L70" s="73">
        <v>0</v>
      </c>
      <c r="M70" s="73"/>
      <c r="N70" s="73">
        <v>-1069360009</v>
      </c>
      <c r="O70" s="73"/>
      <c r="P70" s="73">
        <v>103319193</v>
      </c>
      <c r="Q70" s="120"/>
      <c r="R70" s="73">
        <v>-966040816</v>
      </c>
      <c r="S70" s="74">
        <v>-7.0041470553210711E-3</v>
      </c>
    </row>
    <row r="71" spans="1:19" ht="22.5" customHeight="1" x14ac:dyDescent="0.4">
      <c r="A71" s="4" t="s">
        <v>215</v>
      </c>
      <c r="B71" s="120"/>
      <c r="C71" s="72">
        <v>0</v>
      </c>
      <c r="D71" s="72"/>
      <c r="E71" s="73">
        <v>0</v>
      </c>
      <c r="F71" s="73"/>
      <c r="G71" s="73">
        <v>0</v>
      </c>
      <c r="H71" s="120"/>
      <c r="I71" s="73">
        <v>0</v>
      </c>
      <c r="J71" s="104">
        <v>0</v>
      </c>
      <c r="L71" s="73">
        <v>0</v>
      </c>
      <c r="M71" s="73"/>
      <c r="N71" s="73">
        <v>0</v>
      </c>
      <c r="O71" s="73"/>
      <c r="P71" s="73">
        <v>-976017450</v>
      </c>
      <c r="Q71" s="120"/>
      <c r="R71" s="73">
        <v>-976017450</v>
      </c>
      <c r="S71" s="74">
        <v>-7.0764812781569687E-3</v>
      </c>
    </row>
    <row r="72" spans="1:19" ht="22.5" customHeight="1" x14ac:dyDescent="0.4">
      <c r="A72" s="4" t="s">
        <v>159</v>
      </c>
      <c r="B72" s="120"/>
      <c r="C72" s="72">
        <v>0</v>
      </c>
      <c r="D72" s="72"/>
      <c r="E72" s="73">
        <v>-355312198</v>
      </c>
      <c r="F72" s="73"/>
      <c r="G72" s="73">
        <v>0</v>
      </c>
      <c r="H72" s="120"/>
      <c r="I72" s="73">
        <v>-355312198</v>
      </c>
      <c r="J72" s="104">
        <v>-2.5761425854095147E-3</v>
      </c>
      <c r="L72" s="73">
        <v>187365069</v>
      </c>
      <c r="M72" s="73"/>
      <c r="N72" s="73">
        <v>-1250603262</v>
      </c>
      <c r="O72" s="73"/>
      <c r="P72" s="73">
        <v>0</v>
      </c>
      <c r="Q72" s="120"/>
      <c r="R72" s="73">
        <v>-1063238193</v>
      </c>
      <c r="S72" s="74">
        <v>-7.7088633681559127E-3</v>
      </c>
    </row>
    <row r="73" spans="1:19" ht="22.5" customHeight="1" x14ac:dyDescent="0.4">
      <c r="A73" s="4" t="s">
        <v>154</v>
      </c>
      <c r="B73" s="120"/>
      <c r="C73" s="72">
        <v>0</v>
      </c>
      <c r="D73" s="72"/>
      <c r="E73" s="73">
        <v>-363901824</v>
      </c>
      <c r="F73" s="73"/>
      <c r="G73" s="73">
        <v>0</v>
      </c>
      <c r="H73" s="120"/>
      <c r="I73" s="73">
        <v>-363901824</v>
      </c>
      <c r="J73" s="104">
        <v>-2.6384204960917166E-3</v>
      </c>
      <c r="L73" s="73">
        <v>0</v>
      </c>
      <c r="M73" s="73"/>
      <c r="N73" s="73">
        <v>-1070457008</v>
      </c>
      <c r="O73" s="73"/>
      <c r="P73" s="73">
        <v>0</v>
      </c>
      <c r="Q73" s="120"/>
      <c r="R73" s="73">
        <v>-1070457008</v>
      </c>
      <c r="S73" s="74">
        <v>-7.7612024008217517E-3</v>
      </c>
    </row>
    <row r="74" spans="1:19" ht="22.5" customHeight="1" x14ac:dyDescent="0.4">
      <c r="A74" s="4" t="s">
        <v>144</v>
      </c>
      <c r="B74" s="120"/>
      <c r="C74" s="72">
        <v>0</v>
      </c>
      <c r="D74" s="72"/>
      <c r="E74" s="73">
        <v>-944154654</v>
      </c>
      <c r="F74" s="73"/>
      <c r="G74" s="73">
        <v>0</v>
      </c>
      <c r="H74" s="120"/>
      <c r="I74" s="73">
        <v>-944154654</v>
      </c>
      <c r="J74" s="104">
        <v>-6.8454644255753526E-3</v>
      </c>
      <c r="L74" s="73">
        <v>0</v>
      </c>
      <c r="M74" s="73"/>
      <c r="N74" s="73">
        <v>-1079174547</v>
      </c>
      <c r="O74" s="73"/>
      <c r="P74" s="73">
        <v>0</v>
      </c>
      <c r="Q74" s="120"/>
      <c r="R74" s="73">
        <v>-1079174547</v>
      </c>
      <c r="S74" s="74">
        <v>-7.8244077272481422E-3</v>
      </c>
    </row>
    <row r="75" spans="1:19" ht="22.5" customHeight="1" x14ac:dyDescent="0.4">
      <c r="A75" s="4" t="s">
        <v>156</v>
      </c>
      <c r="B75" s="120"/>
      <c r="C75" s="72">
        <v>0</v>
      </c>
      <c r="D75" s="72"/>
      <c r="E75" s="73">
        <v>-1407121513</v>
      </c>
      <c r="F75" s="73"/>
      <c r="G75" s="73">
        <v>0</v>
      </c>
      <c r="H75" s="120"/>
      <c r="I75" s="73">
        <v>-1407121513</v>
      </c>
      <c r="J75" s="104">
        <v>-1.0202142433863665E-2</v>
      </c>
      <c r="L75" s="73">
        <v>0</v>
      </c>
      <c r="M75" s="73"/>
      <c r="N75" s="73">
        <v>-1108328604</v>
      </c>
      <c r="O75" s="73"/>
      <c r="P75" s="73">
        <v>0</v>
      </c>
      <c r="Q75" s="120"/>
      <c r="R75" s="73">
        <v>-1108328604</v>
      </c>
      <c r="S75" s="74">
        <v>-8.0357852374994404E-3</v>
      </c>
    </row>
    <row r="76" spans="1:19" ht="22.5" customHeight="1" x14ac:dyDescent="0.4">
      <c r="A76" s="4" t="s">
        <v>155</v>
      </c>
      <c r="B76" s="120"/>
      <c r="C76" s="72">
        <v>0</v>
      </c>
      <c r="D76" s="72"/>
      <c r="E76" s="73">
        <v>-400800960</v>
      </c>
      <c r="F76" s="73"/>
      <c r="G76" s="73">
        <v>0</v>
      </c>
      <c r="H76" s="120"/>
      <c r="I76" s="73">
        <v>-400800960</v>
      </c>
      <c r="J76" s="104">
        <v>-2.9059526442968206E-3</v>
      </c>
      <c r="L76" s="73">
        <v>0</v>
      </c>
      <c r="M76" s="73"/>
      <c r="N76" s="73">
        <v>-1112956114</v>
      </c>
      <c r="O76" s="73"/>
      <c r="P76" s="73">
        <v>0</v>
      </c>
      <c r="Q76" s="120"/>
      <c r="R76" s="73">
        <v>-1112956114</v>
      </c>
      <c r="S76" s="74">
        <v>-8.0693363670202127E-3</v>
      </c>
    </row>
    <row r="77" spans="1:19" ht="22.5" customHeight="1" x14ac:dyDescent="0.4">
      <c r="A77" s="4" t="s">
        <v>157</v>
      </c>
      <c r="B77" s="120"/>
      <c r="C77" s="72">
        <v>0</v>
      </c>
      <c r="D77" s="72"/>
      <c r="E77" s="73">
        <v>-569133785</v>
      </c>
      <c r="F77" s="73"/>
      <c r="G77" s="73">
        <v>0</v>
      </c>
      <c r="H77" s="120"/>
      <c r="I77" s="73">
        <v>-569133785</v>
      </c>
      <c r="J77" s="104">
        <v>-4.1264268116508705E-3</v>
      </c>
      <c r="L77" s="73">
        <v>0</v>
      </c>
      <c r="M77" s="73"/>
      <c r="N77" s="73">
        <v>-1116898171</v>
      </c>
      <c r="O77" s="73"/>
      <c r="P77" s="73">
        <v>0</v>
      </c>
      <c r="Q77" s="120"/>
      <c r="R77" s="73">
        <v>-1116898171</v>
      </c>
      <c r="S77" s="74">
        <v>-8.0979177131405393E-3</v>
      </c>
    </row>
    <row r="78" spans="1:19" ht="22.5" customHeight="1" x14ac:dyDescent="0.4">
      <c r="A78" s="4" t="s">
        <v>158</v>
      </c>
      <c r="B78" s="120"/>
      <c r="C78" s="72">
        <v>0</v>
      </c>
      <c r="D78" s="72"/>
      <c r="E78" s="73">
        <v>-695198808</v>
      </c>
      <c r="F78" s="73"/>
      <c r="G78" s="73">
        <v>0</v>
      </c>
      <c r="H78" s="120"/>
      <c r="I78" s="73">
        <v>-695198808</v>
      </c>
      <c r="J78" s="104">
        <v>-5.0404440508815089E-3</v>
      </c>
      <c r="L78" s="73">
        <v>0</v>
      </c>
      <c r="M78" s="73"/>
      <c r="N78" s="73">
        <v>-1230855997</v>
      </c>
      <c r="O78" s="73"/>
      <c r="P78" s="73">
        <v>0</v>
      </c>
      <c r="Q78" s="120"/>
      <c r="R78" s="73">
        <v>-1230855997</v>
      </c>
      <c r="S78" s="74">
        <v>-8.9241533733620537E-3</v>
      </c>
    </row>
    <row r="79" spans="1:19" ht="22.5" customHeight="1" x14ac:dyDescent="0.4">
      <c r="A79" s="4" t="s">
        <v>125</v>
      </c>
      <c r="B79" s="120"/>
      <c r="C79" s="72">
        <v>0</v>
      </c>
      <c r="D79" s="72"/>
      <c r="E79" s="73">
        <v>-889008737</v>
      </c>
      <c r="F79" s="73"/>
      <c r="G79" s="73">
        <v>0</v>
      </c>
      <c r="H79" s="120"/>
      <c r="I79" s="73">
        <v>-889008737</v>
      </c>
      <c r="J79" s="104">
        <v>-6.4456364827273037E-3</v>
      </c>
      <c r="L79" s="73">
        <v>0</v>
      </c>
      <c r="M79" s="73"/>
      <c r="N79" s="73">
        <v>-1258916846</v>
      </c>
      <c r="O79" s="73"/>
      <c r="P79" s="73">
        <v>0</v>
      </c>
      <c r="Q79" s="120"/>
      <c r="R79" s="73">
        <v>-1258916846</v>
      </c>
      <c r="S79" s="74">
        <v>-9.1276047282509345E-3</v>
      </c>
    </row>
    <row r="80" spans="1:19" ht="22.5" customHeight="1" x14ac:dyDescent="0.4">
      <c r="A80" s="4" t="s">
        <v>160</v>
      </c>
      <c r="B80" s="120"/>
      <c r="C80" s="72">
        <v>0</v>
      </c>
      <c r="D80" s="72"/>
      <c r="E80" s="73">
        <v>-663383803</v>
      </c>
      <c r="F80" s="73"/>
      <c r="G80" s="73">
        <v>0</v>
      </c>
      <c r="H80" s="120"/>
      <c r="I80" s="73">
        <v>-663383803</v>
      </c>
      <c r="J80" s="104">
        <v>-4.8097737004211046E-3</v>
      </c>
      <c r="L80" s="73">
        <v>0</v>
      </c>
      <c r="M80" s="73"/>
      <c r="N80" s="73">
        <v>-1394472315</v>
      </c>
      <c r="O80" s="73"/>
      <c r="P80" s="73">
        <v>0</v>
      </c>
      <c r="Q80" s="120"/>
      <c r="R80" s="73">
        <v>-1394472315</v>
      </c>
      <c r="S80" s="74">
        <v>-1.0110431150596443E-2</v>
      </c>
    </row>
    <row r="81" spans="1:19" ht="22.5" customHeight="1" x14ac:dyDescent="0.4">
      <c r="A81" s="4" t="s">
        <v>122</v>
      </c>
      <c r="B81" s="120"/>
      <c r="C81" s="72">
        <v>0</v>
      </c>
      <c r="D81" s="72"/>
      <c r="E81" s="73">
        <v>-815557587</v>
      </c>
      <c r="F81" s="73"/>
      <c r="G81" s="73">
        <v>0</v>
      </c>
      <c r="H81" s="120"/>
      <c r="I81" s="73">
        <v>-815557587</v>
      </c>
      <c r="J81" s="104">
        <v>-5.9130889469900085E-3</v>
      </c>
      <c r="L81" s="73">
        <v>0</v>
      </c>
      <c r="M81" s="73"/>
      <c r="N81" s="73">
        <v>-1430433809</v>
      </c>
      <c r="O81" s="73"/>
      <c r="P81" s="73">
        <v>0</v>
      </c>
      <c r="Q81" s="120"/>
      <c r="R81" s="73">
        <v>-1430433809</v>
      </c>
      <c r="S81" s="74">
        <v>-1.0371165053484711E-2</v>
      </c>
    </row>
    <row r="82" spans="1:19" ht="22.5" customHeight="1" x14ac:dyDescent="0.4">
      <c r="A82" s="4" t="s">
        <v>218</v>
      </c>
      <c r="B82" s="120"/>
      <c r="C82" s="72">
        <v>0</v>
      </c>
      <c r="D82" s="72"/>
      <c r="E82" s="73">
        <v>0</v>
      </c>
      <c r="F82" s="73"/>
      <c r="G82" s="73">
        <v>0</v>
      </c>
      <c r="H82" s="120"/>
      <c r="I82" s="73">
        <v>0</v>
      </c>
      <c r="J82" s="104">
        <v>0</v>
      </c>
      <c r="L82" s="73">
        <v>0</v>
      </c>
      <c r="M82" s="73"/>
      <c r="N82" s="73">
        <v>0</v>
      </c>
      <c r="O82" s="73"/>
      <c r="P82" s="73">
        <v>-1446095549</v>
      </c>
      <c r="Q82" s="120"/>
      <c r="R82" s="73">
        <v>-1446095549</v>
      </c>
      <c r="S82" s="74">
        <v>-1.0484718361259446E-2</v>
      </c>
    </row>
    <row r="83" spans="1:19" ht="22.5" customHeight="1" x14ac:dyDescent="0.4">
      <c r="A83" s="4" t="s">
        <v>161</v>
      </c>
      <c r="B83" s="120"/>
      <c r="C83" s="72">
        <v>0</v>
      </c>
      <c r="D83" s="72"/>
      <c r="E83" s="73">
        <v>1326523939</v>
      </c>
      <c r="F83" s="73"/>
      <c r="G83" s="73">
        <v>0</v>
      </c>
      <c r="H83" s="120"/>
      <c r="I83" s="73">
        <v>1326523939</v>
      </c>
      <c r="J83" s="104">
        <v>9.6177807265234207E-3</v>
      </c>
      <c r="L83" s="73">
        <v>0</v>
      </c>
      <c r="M83" s="73"/>
      <c r="N83" s="73">
        <v>-1472180533</v>
      </c>
      <c r="O83" s="73"/>
      <c r="P83" s="73">
        <v>0</v>
      </c>
      <c r="Q83" s="120"/>
      <c r="R83" s="73">
        <v>-1472180533</v>
      </c>
      <c r="S83" s="74">
        <v>-1.0673843976705177E-2</v>
      </c>
    </row>
    <row r="84" spans="1:19" ht="22.5" customHeight="1" x14ac:dyDescent="0.4">
      <c r="A84" s="4" t="s">
        <v>162</v>
      </c>
      <c r="B84" s="120"/>
      <c r="C84" s="72">
        <v>0</v>
      </c>
      <c r="D84" s="72"/>
      <c r="E84" s="73">
        <v>-907122316</v>
      </c>
      <c r="F84" s="73"/>
      <c r="G84" s="73">
        <v>0</v>
      </c>
      <c r="H84" s="120"/>
      <c r="I84" s="73">
        <v>-907122316</v>
      </c>
      <c r="J84" s="104">
        <v>-6.5769665144535987E-3</v>
      </c>
      <c r="L84" s="73">
        <v>0</v>
      </c>
      <c r="M84" s="73"/>
      <c r="N84" s="73">
        <v>-1577021917</v>
      </c>
      <c r="O84" s="73"/>
      <c r="P84" s="73">
        <v>0</v>
      </c>
      <c r="Q84" s="120"/>
      <c r="R84" s="73">
        <v>-1577021917</v>
      </c>
      <c r="S84" s="74">
        <v>-1.1433982118755882E-2</v>
      </c>
    </row>
    <row r="85" spans="1:19" ht="22.5" customHeight="1" x14ac:dyDescent="0.4">
      <c r="A85" s="4" t="s">
        <v>163</v>
      </c>
      <c r="B85" s="120"/>
      <c r="C85" s="72">
        <v>0</v>
      </c>
      <c r="D85" s="72"/>
      <c r="E85" s="73">
        <v>-499706748</v>
      </c>
      <c r="F85" s="73"/>
      <c r="G85" s="73">
        <v>0</v>
      </c>
      <c r="H85" s="120"/>
      <c r="I85" s="73">
        <v>-499706748</v>
      </c>
      <c r="J85" s="104">
        <v>-3.6230555578598538E-3</v>
      </c>
      <c r="L85" s="73">
        <v>0</v>
      </c>
      <c r="M85" s="73"/>
      <c r="N85" s="73">
        <v>-1585447759</v>
      </c>
      <c r="O85" s="73"/>
      <c r="P85" s="73">
        <v>0</v>
      </c>
      <c r="Q85" s="120"/>
      <c r="R85" s="73">
        <v>-1585447759</v>
      </c>
      <c r="S85" s="74">
        <v>-8.0152929194188996E-2</v>
      </c>
    </row>
    <row r="86" spans="1:19" ht="22.5" customHeight="1" x14ac:dyDescent="0.4">
      <c r="A86" s="4" t="s">
        <v>119</v>
      </c>
      <c r="B86" s="120"/>
      <c r="C86" s="72">
        <v>0</v>
      </c>
      <c r="D86" s="72"/>
      <c r="E86" s="73">
        <v>24984452</v>
      </c>
      <c r="F86" s="73"/>
      <c r="G86" s="73">
        <v>0</v>
      </c>
      <c r="H86" s="120"/>
      <c r="I86" s="73">
        <v>24984452</v>
      </c>
      <c r="J86" s="104">
        <v>1.8114635842116493E-4</v>
      </c>
      <c r="L86" s="73">
        <v>0</v>
      </c>
      <c r="M86" s="73"/>
      <c r="N86" s="73">
        <v>-1703921656</v>
      </c>
      <c r="O86" s="73"/>
      <c r="P86" s="73">
        <v>0</v>
      </c>
      <c r="Q86" s="120"/>
      <c r="R86" s="73">
        <v>-1703921656</v>
      </c>
      <c r="S86" s="74">
        <v>-1.2354051352391515E-2</v>
      </c>
    </row>
    <row r="87" spans="1:19" ht="22.5" customHeight="1" x14ac:dyDescent="0.4">
      <c r="A87" s="4" t="s">
        <v>92</v>
      </c>
      <c r="B87" s="120"/>
      <c r="C87" s="72">
        <v>0</v>
      </c>
      <c r="D87" s="72"/>
      <c r="E87" s="73">
        <v>-1915807912</v>
      </c>
      <c r="F87" s="73"/>
      <c r="G87" s="73">
        <v>0</v>
      </c>
      <c r="H87" s="120"/>
      <c r="I87" s="73">
        <v>-1915807912</v>
      </c>
      <c r="J87" s="104">
        <v>-1.389030372542314E-2</v>
      </c>
      <c r="L87" s="73">
        <v>0</v>
      </c>
      <c r="M87" s="73"/>
      <c r="N87" s="73">
        <v>-1915807912</v>
      </c>
      <c r="O87" s="73"/>
      <c r="P87" s="73">
        <v>0</v>
      </c>
      <c r="Q87" s="120"/>
      <c r="R87" s="73">
        <v>-1915807912</v>
      </c>
      <c r="S87" s="74">
        <v>-1.389030372542314E-2</v>
      </c>
    </row>
    <row r="88" spans="1:19" ht="22.5" customHeight="1" x14ac:dyDescent="0.4">
      <c r="A88" s="4" t="s">
        <v>164</v>
      </c>
      <c r="B88" s="120"/>
      <c r="C88" s="72">
        <v>0</v>
      </c>
      <c r="D88" s="72"/>
      <c r="E88" s="73">
        <v>-213345396</v>
      </c>
      <c r="F88" s="73"/>
      <c r="G88" s="73">
        <v>0</v>
      </c>
      <c r="H88" s="120"/>
      <c r="I88" s="73">
        <v>-213345396</v>
      </c>
      <c r="J88" s="104">
        <v>-1.5468316684040687E-3</v>
      </c>
      <c r="L88" s="73">
        <v>0</v>
      </c>
      <c r="M88" s="73"/>
      <c r="N88" s="73">
        <v>-1959510471</v>
      </c>
      <c r="O88" s="73"/>
      <c r="P88" s="73">
        <v>0</v>
      </c>
      <c r="Q88" s="120"/>
      <c r="R88" s="73">
        <v>-1959510471</v>
      </c>
      <c r="S88" s="74">
        <v>-1.4207163163306192E-2</v>
      </c>
    </row>
    <row r="89" spans="1:19" ht="22.5" customHeight="1" x14ac:dyDescent="0.4">
      <c r="A89" s="4" t="s">
        <v>127</v>
      </c>
      <c r="B89" s="120"/>
      <c r="C89" s="72">
        <v>383781956</v>
      </c>
      <c r="D89" s="72"/>
      <c r="E89" s="73">
        <v>-1262204928</v>
      </c>
      <c r="F89" s="73"/>
      <c r="G89" s="73">
        <v>0</v>
      </c>
      <c r="H89" s="120"/>
      <c r="I89" s="73">
        <v>-878422972</v>
      </c>
      <c r="J89" s="104">
        <v>-6.3688858387327017E-3</v>
      </c>
      <c r="L89" s="73">
        <v>383781956</v>
      </c>
      <c r="M89" s="73"/>
      <c r="N89" s="73">
        <v>-2456235504</v>
      </c>
      <c r="O89" s="73"/>
      <c r="P89" s="73">
        <v>0</v>
      </c>
      <c r="Q89" s="120"/>
      <c r="R89" s="73">
        <v>-2072453548</v>
      </c>
      <c r="S89" s="74">
        <v>-1.5026041524433794E-2</v>
      </c>
    </row>
    <row r="90" spans="1:19" ht="22.5" customHeight="1" x14ac:dyDescent="0.4">
      <c r="A90" s="4" t="s">
        <v>87</v>
      </c>
      <c r="B90" s="120"/>
      <c r="C90" s="72">
        <v>0</v>
      </c>
      <c r="D90" s="72"/>
      <c r="E90" s="73">
        <v>-5464741559</v>
      </c>
      <c r="F90" s="73"/>
      <c r="G90" s="73">
        <v>0</v>
      </c>
      <c r="H90" s="120"/>
      <c r="I90" s="73">
        <v>-5464741559</v>
      </c>
      <c r="J90" s="104">
        <v>-3.9621362642880846E-2</v>
      </c>
      <c r="L90" s="73">
        <v>3015000000</v>
      </c>
      <c r="M90" s="73"/>
      <c r="N90" s="73">
        <v>-5365616239</v>
      </c>
      <c r="O90" s="73"/>
      <c r="P90" s="73">
        <v>0</v>
      </c>
      <c r="Q90" s="120"/>
      <c r="R90" s="73">
        <v>-2350616239</v>
      </c>
      <c r="S90" s="74">
        <v>-1.7042822141566469E-2</v>
      </c>
    </row>
    <row r="91" spans="1:19" ht="22.5" customHeight="1" x14ac:dyDescent="0.4">
      <c r="A91" s="4" t="s">
        <v>97</v>
      </c>
      <c r="B91" s="120"/>
      <c r="C91" s="72">
        <v>0</v>
      </c>
      <c r="D91" s="72"/>
      <c r="E91" s="73">
        <v>0</v>
      </c>
      <c r="F91" s="73"/>
      <c r="G91" s="73">
        <v>0</v>
      </c>
      <c r="H91" s="120"/>
      <c r="I91" s="73">
        <v>0</v>
      </c>
      <c r="J91" s="104">
        <v>0</v>
      </c>
      <c r="L91" s="73">
        <v>2111706800</v>
      </c>
      <c r="M91" s="73"/>
      <c r="N91" s="73">
        <v>-5517745066</v>
      </c>
      <c r="O91" s="73"/>
      <c r="P91" s="73">
        <v>926060703</v>
      </c>
      <c r="Q91" s="120"/>
      <c r="R91" s="73">
        <v>-2479977563</v>
      </c>
      <c r="S91" s="74">
        <v>-1.7980738761196168E-2</v>
      </c>
    </row>
    <row r="92" spans="1:19" ht="22.5" customHeight="1" x14ac:dyDescent="0.4">
      <c r="A92" s="4" t="s">
        <v>89</v>
      </c>
      <c r="B92" s="120"/>
      <c r="C92" s="72">
        <v>0</v>
      </c>
      <c r="D92" s="72"/>
      <c r="E92" s="73">
        <v>-2416879421</v>
      </c>
      <c r="F92" s="73"/>
      <c r="G92" s="73">
        <v>0</v>
      </c>
      <c r="H92" s="120"/>
      <c r="I92" s="73">
        <v>-2416879421</v>
      </c>
      <c r="J92" s="104">
        <v>-1.7523254296600285E-2</v>
      </c>
      <c r="L92" s="73">
        <v>0</v>
      </c>
      <c r="M92" s="73"/>
      <c r="N92" s="73">
        <v>-2819736173</v>
      </c>
      <c r="O92" s="73"/>
      <c r="P92" s="73">
        <v>0</v>
      </c>
      <c r="Q92" s="120"/>
      <c r="R92" s="73">
        <v>-2819736173</v>
      </c>
      <c r="S92" s="74">
        <v>-2.0444112180142353E-2</v>
      </c>
    </row>
    <row r="93" spans="1:19" ht="22.5" customHeight="1" x14ac:dyDescent="0.4">
      <c r="A93" s="4" t="s">
        <v>217</v>
      </c>
      <c r="B93" s="120"/>
      <c r="C93" s="72">
        <v>0</v>
      </c>
      <c r="D93" s="72"/>
      <c r="E93" s="73">
        <v>0</v>
      </c>
      <c r="F93" s="73"/>
      <c r="G93" s="73">
        <v>0</v>
      </c>
      <c r="H93" s="120"/>
      <c r="I93" s="73">
        <v>0</v>
      </c>
      <c r="J93" s="104">
        <v>0</v>
      </c>
      <c r="L93" s="73">
        <v>0</v>
      </c>
      <c r="M93" s="73"/>
      <c r="N93" s="73">
        <v>0</v>
      </c>
      <c r="O93" s="73"/>
      <c r="P93" s="73">
        <v>-3011175285</v>
      </c>
      <c r="Q93" s="120"/>
      <c r="R93" s="73">
        <v>-3011175285</v>
      </c>
      <c r="S93" s="74">
        <v>-2.1832115326986697E-2</v>
      </c>
    </row>
    <row r="94" spans="1:19" ht="22.5" customHeight="1" x14ac:dyDescent="0.4">
      <c r="A94" s="4" t="s">
        <v>212</v>
      </c>
      <c r="B94" s="120"/>
      <c r="C94" s="72">
        <v>0</v>
      </c>
      <c r="D94" s="72"/>
      <c r="E94" s="73">
        <v>0</v>
      </c>
      <c r="F94" s="73"/>
      <c r="G94" s="73">
        <v>0</v>
      </c>
      <c r="H94" s="120"/>
      <c r="I94" s="73">
        <v>0</v>
      </c>
      <c r="J94" s="104">
        <v>0</v>
      </c>
      <c r="L94" s="73">
        <v>0</v>
      </c>
      <c r="M94" s="73"/>
      <c r="N94" s="73">
        <v>0</v>
      </c>
      <c r="O94" s="73"/>
      <c r="P94" s="73">
        <v>-3197756773</v>
      </c>
      <c r="Q94" s="120"/>
      <c r="R94" s="73">
        <v>-3197756773</v>
      </c>
      <c r="S94" s="74">
        <v>-2.318489893416777E-2</v>
      </c>
    </row>
    <row r="95" spans="1:19" ht="22.5" customHeight="1" x14ac:dyDescent="0.4">
      <c r="A95" s="4" t="s">
        <v>102</v>
      </c>
      <c r="B95" s="120"/>
      <c r="C95" s="72">
        <v>0</v>
      </c>
      <c r="D95" s="72"/>
      <c r="E95" s="73">
        <v>-2067396015</v>
      </c>
      <c r="F95" s="73"/>
      <c r="G95" s="73">
        <v>0</v>
      </c>
      <c r="H95" s="120"/>
      <c r="I95" s="73">
        <v>-2067396015</v>
      </c>
      <c r="J95" s="104">
        <v>-1.4989372571857012E-2</v>
      </c>
      <c r="L95" s="73">
        <v>0</v>
      </c>
      <c r="M95" s="73"/>
      <c r="N95" s="73">
        <v>-3593289890</v>
      </c>
      <c r="O95" s="73"/>
      <c r="P95" s="73">
        <v>0</v>
      </c>
      <c r="Q95" s="120"/>
      <c r="R95" s="73">
        <v>-3593289890</v>
      </c>
      <c r="S95" s="74">
        <v>-2.605265780194372E-2</v>
      </c>
    </row>
    <row r="96" spans="1:19" ht="22.5" customHeight="1" x14ac:dyDescent="0.4">
      <c r="A96" s="4" t="s">
        <v>168</v>
      </c>
      <c r="B96" s="120"/>
      <c r="C96" s="72">
        <v>0</v>
      </c>
      <c r="D96" s="72"/>
      <c r="E96" s="73">
        <v>0</v>
      </c>
      <c r="F96" s="73"/>
      <c r="G96" s="73">
        <v>-3635465033</v>
      </c>
      <c r="H96" s="120"/>
      <c r="I96" s="73">
        <v>-3635465033</v>
      </c>
      <c r="J96" s="104">
        <v>-2.6358442918637169E-2</v>
      </c>
      <c r="L96" s="73">
        <v>0</v>
      </c>
      <c r="M96" s="73"/>
      <c r="N96" s="73">
        <v>0</v>
      </c>
      <c r="O96" s="73"/>
      <c r="P96" s="73">
        <v>-3635465033</v>
      </c>
      <c r="Q96" s="120"/>
      <c r="R96" s="73">
        <v>-3635465033</v>
      </c>
      <c r="S96" s="74">
        <v>-2.6358442918637169E-2</v>
      </c>
    </row>
    <row r="97" spans="1:19" ht="22.5" customHeight="1" x14ac:dyDescent="0.4">
      <c r="A97" s="4" t="s">
        <v>126</v>
      </c>
      <c r="B97" s="120"/>
      <c r="C97" s="72">
        <v>0</v>
      </c>
      <c r="D97" s="72"/>
      <c r="E97" s="73">
        <v>-887189625</v>
      </c>
      <c r="F97" s="73"/>
      <c r="G97" s="73">
        <v>0</v>
      </c>
      <c r="H97" s="120"/>
      <c r="I97" s="73">
        <v>-887189625</v>
      </c>
      <c r="J97" s="104">
        <v>-6.432447259511192E-3</v>
      </c>
      <c r="L97" s="73">
        <v>8400000</v>
      </c>
      <c r="M97" s="73"/>
      <c r="N97" s="73">
        <v>-3911984370</v>
      </c>
      <c r="O97" s="73"/>
      <c r="P97" s="73">
        <v>0</v>
      </c>
      <c r="Q97" s="120"/>
      <c r="R97" s="73">
        <v>-3903584370</v>
      </c>
      <c r="S97" s="74">
        <v>-2.8302405568682368E-2</v>
      </c>
    </row>
    <row r="98" spans="1:19" ht="22.5" customHeight="1" x14ac:dyDescent="0.4">
      <c r="A98" s="4" t="s">
        <v>152</v>
      </c>
      <c r="B98" s="120"/>
      <c r="C98" s="72">
        <v>0</v>
      </c>
      <c r="D98" s="72"/>
      <c r="E98" s="73">
        <v>-92685222</v>
      </c>
      <c r="F98" s="73"/>
      <c r="G98" s="73">
        <v>0</v>
      </c>
      <c r="H98" s="120"/>
      <c r="I98" s="73">
        <v>-92685222</v>
      </c>
      <c r="J98" s="104">
        <v>-6.7200154899363981E-4</v>
      </c>
      <c r="L98" s="73">
        <v>55632670</v>
      </c>
      <c r="M98" s="73"/>
      <c r="N98" s="73">
        <v>-983702881</v>
      </c>
      <c r="O98" s="73"/>
      <c r="P98" s="73">
        <v>-3340964584</v>
      </c>
      <c r="Q98" s="120"/>
      <c r="R98" s="73">
        <v>-4269034795</v>
      </c>
      <c r="S98" s="74">
        <v>-3.0952053984914074E-2</v>
      </c>
    </row>
    <row r="99" spans="1:19" ht="22.5" customHeight="1" x14ac:dyDescent="0.4">
      <c r="A99" s="4" t="s">
        <v>109</v>
      </c>
      <c r="B99" s="120"/>
      <c r="C99" s="72">
        <v>0</v>
      </c>
      <c r="D99" s="72"/>
      <c r="E99" s="73">
        <v>-4004515017</v>
      </c>
      <c r="F99" s="73"/>
      <c r="G99" s="73">
        <v>0</v>
      </c>
      <c r="H99" s="120"/>
      <c r="I99" s="73">
        <v>-4004515017</v>
      </c>
      <c r="J99" s="104">
        <v>-2.9034189445997029E-2</v>
      </c>
      <c r="L99" s="73">
        <v>3500000000</v>
      </c>
      <c r="M99" s="73"/>
      <c r="N99" s="73">
        <v>-8466515686</v>
      </c>
      <c r="O99" s="73"/>
      <c r="P99" s="73">
        <v>0</v>
      </c>
      <c r="Q99" s="120"/>
      <c r="R99" s="73">
        <v>-4966515686</v>
      </c>
      <c r="S99" s="74">
        <v>-3.6009043967043741E-2</v>
      </c>
    </row>
    <row r="100" spans="1:19" ht="22.5" customHeight="1" x14ac:dyDescent="0.4">
      <c r="A100" s="4" t="s">
        <v>90</v>
      </c>
      <c r="B100" s="120"/>
      <c r="C100" s="72">
        <v>0</v>
      </c>
      <c r="D100" s="72"/>
      <c r="E100" s="73">
        <v>929612498</v>
      </c>
      <c r="F100" s="73"/>
      <c r="G100" s="73">
        <v>0</v>
      </c>
      <c r="H100" s="120"/>
      <c r="I100" s="73">
        <v>929612498</v>
      </c>
      <c r="J100" s="104">
        <v>6.740028508750261E-3</v>
      </c>
      <c r="L100" s="73">
        <v>34054724</v>
      </c>
      <c r="M100" s="73"/>
      <c r="N100" s="73">
        <v>-5131886781</v>
      </c>
      <c r="O100" s="73"/>
      <c r="P100" s="73">
        <v>66708959</v>
      </c>
      <c r="Q100" s="120"/>
      <c r="R100" s="73">
        <v>-5031123098</v>
      </c>
      <c r="S100" s="74">
        <v>-3.6477471187733465E-2</v>
      </c>
    </row>
    <row r="101" spans="1:19" ht="22.5" customHeight="1" x14ac:dyDescent="0.4">
      <c r="A101" s="4" t="s">
        <v>95</v>
      </c>
      <c r="B101" s="120"/>
      <c r="C101" s="72">
        <v>0</v>
      </c>
      <c r="D101" s="72"/>
      <c r="E101" s="73">
        <v>-3003062649</v>
      </c>
      <c r="F101" s="73"/>
      <c r="G101" s="73">
        <v>0</v>
      </c>
      <c r="H101" s="120"/>
      <c r="I101" s="73">
        <v>-3003062649</v>
      </c>
      <c r="J101" s="104">
        <v>-2.1773295767182208E-2</v>
      </c>
      <c r="L101" s="73">
        <v>3249160058</v>
      </c>
      <c r="M101" s="73"/>
      <c r="N101" s="73">
        <v>-5040855379</v>
      </c>
      <c r="O101" s="73"/>
      <c r="P101" s="73">
        <v>-4244152895</v>
      </c>
      <c r="Q101" s="120"/>
      <c r="R101" s="73">
        <v>-6035848216</v>
      </c>
      <c r="S101" s="74">
        <v>-4.376209349363696E-2</v>
      </c>
    </row>
    <row r="102" spans="1:19" ht="22.5" customHeight="1" x14ac:dyDescent="0.4">
      <c r="A102" s="4" t="s">
        <v>83</v>
      </c>
      <c r="B102" s="120"/>
      <c r="C102" s="72">
        <v>22697392250</v>
      </c>
      <c r="D102" s="72"/>
      <c r="E102" s="73">
        <v>-5023750627</v>
      </c>
      <c r="F102" s="73"/>
      <c r="G102" s="73">
        <v>0</v>
      </c>
      <c r="H102" s="120"/>
      <c r="I102" s="73">
        <v>17673641623</v>
      </c>
      <c r="J102" s="104">
        <v>0.12814032583332935</v>
      </c>
      <c r="L102" s="73">
        <v>22697392250</v>
      </c>
      <c r="M102" s="73"/>
      <c r="N102" s="73">
        <v>-29150874040</v>
      </c>
      <c r="O102" s="73"/>
      <c r="P102" s="73">
        <v>0</v>
      </c>
      <c r="Q102" s="120"/>
      <c r="R102" s="73">
        <v>-6453481790</v>
      </c>
      <c r="S102" s="74">
        <v>-4.67900887078012E-2</v>
      </c>
    </row>
    <row r="103" spans="1:19" ht="22.5" customHeight="1" x14ac:dyDescent="0.4">
      <c r="A103" s="4" t="s">
        <v>108</v>
      </c>
      <c r="B103" s="120"/>
      <c r="C103" s="72">
        <v>0</v>
      </c>
      <c r="D103" s="72"/>
      <c r="E103" s="73">
        <v>-388430766</v>
      </c>
      <c r="F103" s="73"/>
      <c r="G103" s="73">
        <v>0</v>
      </c>
      <c r="H103" s="120"/>
      <c r="I103" s="73">
        <v>-388430766</v>
      </c>
      <c r="J103" s="104">
        <v>-2.8162642414427839E-3</v>
      </c>
      <c r="L103" s="73">
        <v>30500000</v>
      </c>
      <c r="M103" s="73"/>
      <c r="N103" s="73">
        <v>-7748739074</v>
      </c>
      <c r="O103" s="73"/>
      <c r="P103" s="73">
        <v>0</v>
      </c>
      <c r="Q103" s="120"/>
      <c r="R103" s="73">
        <v>-7718239074</v>
      </c>
      <c r="S103" s="74">
        <v>-5.5960038734451496E-2</v>
      </c>
    </row>
    <row r="104" spans="1:19" ht="22.5" customHeight="1" x14ac:dyDescent="0.4">
      <c r="A104" s="4" t="s">
        <v>105</v>
      </c>
      <c r="B104" s="120"/>
      <c r="C104" s="72">
        <v>0</v>
      </c>
      <c r="D104" s="72"/>
      <c r="E104" s="73">
        <v>-1691393232</v>
      </c>
      <c r="F104" s="73"/>
      <c r="G104" s="73">
        <v>0</v>
      </c>
      <c r="H104" s="120"/>
      <c r="I104" s="73">
        <v>-1691393232</v>
      </c>
      <c r="J104" s="104">
        <v>-1.2263215724523579E-2</v>
      </c>
      <c r="L104" s="73">
        <v>1151275360</v>
      </c>
      <c r="M104" s="73"/>
      <c r="N104" s="73">
        <v>-5562243500</v>
      </c>
      <c r="O104" s="73"/>
      <c r="P104" s="73">
        <v>-6197475153</v>
      </c>
      <c r="Q104" s="120"/>
      <c r="R104" s="73">
        <v>-10608443293</v>
      </c>
      <c r="S104" s="74">
        <v>-7.6915069862023844E-2</v>
      </c>
    </row>
    <row r="105" spans="1:19" ht="22.5" customHeight="1" x14ac:dyDescent="0.4">
      <c r="A105" s="4" t="s">
        <v>81</v>
      </c>
      <c r="B105" s="120"/>
      <c r="C105" s="72">
        <v>0</v>
      </c>
      <c r="D105" s="72"/>
      <c r="E105" s="73">
        <v>-6453860430</v>
      </c>
      <c r="F105" s="73"/>
      <c r="G105" s="73">
        <v>0</v>
      </c>
      <c r="H105" s="120"/>
      <c r="I105" s="73">
        <v>-6453860430</v>
      </c>
      <c r="J105" s="104">
        <v>-4.6792833985430368E-2</v>
      </c>
      <c r="L105" s="73">
        <v>8457900000</v>
      </c>
      <c r="M105" s="73"/>
      <c r="N105" s="73">
        <v>-21524247076</v>
      </c>
      <c r="O105" s="73"/>
      <c r="P105" s="73">
        <v>0</v>
      </c>
      <c r="Q105" s="120"/>
      <c r="R105" s="73">
        <v>-13066347076</v>
      </c>
      <c r="S105" s="74">
        <v>-9.4735765694778359E-2</v>
      </c>
    </row>
    <row r="106" spans="1:19" ht="22.5" customHeight="1" x14ac:dyDescent="0.4">
      <c r="A106" s="4" t="s">
        <v>91</v>
      </c>
      <c r="B106" s="120"/>
      <c r="C106" s="72">
        <v>0</v>
      </c>
      <c r="D106" s="72"/>
      <c r="E106" s="73">
        <v>-4697503038</v>
      </c>
      <c r="F106" s="73"/>
      <c r="G106" s="73">
        <v>0</v>
      </c>
      <c r="H106" s="120"/>
      <c r="I106" s="73">
        <v>-4697503038</v>
      </c>
      <c r="J106" s="104">
        <v>-3.405860448754526E-2</v>
      </c>
      <c r="L106" s="73">
        <v>295351280</v>
      </c>
      <c r="M106" s="73"/>
      <c r="N106" s="73">
        <v>-13106872317</v>
      </c>
      <c r="O106" s="73"/>
      <c r="P106" s="73">
        <v>-340236521</v>
      </c>
      <c r="Q106" s="120"/>
      <c r="R106" s="73">
        <v>-13151757558</v>
      </c>
      <c r="S106" s="74">
        <v>-9.535502273452838E-2</v>
      </c>
    </row>
    <row r="107" spans="1:19" ht="22.5" customHeight="1" x14ac:dyDescent="0.4">
      <c r="A107" s="4" t="s">
        <v>98</v>
      </c>
      <c r="B107" s="120"/>
      <c r="C107" s="72">
        <v>0</v>
      </c>
      <c r="D107" s="72"/>
      <c r="E107" s="73">
        <v>-4564677600</v>
      </c>
      <c r="F107" s="73"/>
      <c r="G107" s="73">
        <v>0</v>
      </c>
      <c r="H107" s="120"/>
      <c r="I107" s="73">
        <v>-4564677600</v>
      </c>
      <c r="J107" s="104">
        <v>-3.3095571782269344E-2</v>
      </c>
      <c r="L107" s="73">
        <v>6356000000</v>
      </c>
      <c r="M107" s="73"/>
      <c r="N107" s="73">
        <v>-19706047200</v>
      </c>
      <c r="O107" s="73"/>
      <c r="P107" s="73">
        <v>0</v>
      </c>
      <c r="Q107" s="120"/>
      <c r="R107" s="73">
        <v>-13350047200</v>
      </c>
      <c r="S107" s="74">
        <v>-9.6792694713923252E-2</v>
      </c>
    </row>
    <row r="108" spans="1:19" ht="22.5" customHeight="1" x14ac:dyDescent="0.4">
      <c r="A108" s="4" t="s">
        <v>82</v>
      </c>
      <c r="B108" s="120"/>
      <c r="C108" s="72">
        <v>0</v>
      </c>
      <c r="D108" s="72"/>
      <c r="E108" s="73">
        <v>-8639271755</v>
      </c>
      <c r="F108" s="73"/>
      <c r="G108" s="73">
        <v>0</v>
      </c>
      <c r="H108" s="120"/>
      <c r="I108" s="73">
        <v>-8639271755</v>
      </c>
      <c r="J108" s="104">
        <v>-6.2637860451334959E-2</v>
      </c>
      <c r="L108" s="73">
        <v>0</v>
      </c>
      <c r="M108" s="73"/>
      <c r="N108" s="73">
        <v>-13426968255</v>
      </c>
      <c r="O108" s="73"/>
      <c r="P108" s="73">
        <v>0</v>
      </c>
      <c r="Q108" s="120"/>
      <c r="R108" s="73">
        <v>-13426968255</v>
      </c>
      <c r="S108" s="74">
        <v>-9.7350400322161704E-2</v>
      </c>
    </row>
    <row r="109" spans="1:19" ht="22.5" customHeight="1" x14ac:dyDescent="0.4">
      <c r="A109" s="4" t="s">
        <v>106</v>
      </c>
      <c r="B109" s="120"/>
      <c r="C109" s="72">
        <v>0</v>
      </c>
      <c r="D109" s="72"/>
      <c r="E109" s="73">
        <v>-2616013194</v>
      </c>
      <c r="F109" s="73"/>
      <c r="G109" s="73">
        <v>0</v>
      </c>
      <c r="H109" s="120"/>
      <c r="I109" s="73">
        <v>-2616013194</v>
      </c>
      <c r="J109" s="104">
        <v>-1.8967046532572356E-2</v>
      </c>
      <c r="L109" s="73">
        <v>137279764</v>
      </c>
      <c r="M109" s="73"/>
      <c r="N109" s="73">
        <v>-14759700889</v>
      </c>
      <c r="O109" s="73"/>
      <c r="P109" s="73">
        <v>0</v>
      </c>
      <c r="Q109" s="120"/>
      <c r="R109" s="73">
        <v>-14622421125</v>
      </c>
      <c r="S109" s="74">
        <v>-0.10601786815634234</v>
      </c>
    </row>
    <row r="110" spans="1:19" ht="22.5" customHeight="1" x14ac:dyDescent="0.4">
      <c r="A110" s="4" t="s">
        <v>216</v>
      </c>
      <c r="B110" s="120"/>
      <c r="C110" s="72">
        <v>0</v>
      </c>
      <c r="D110" s="72"/>
      <c r="E110" s="73">
        <v>0</v>
      </c>
      <c r="F110" s="73"/>
      <c r="G110" s="73">
        <v>0</v>
      </c>
      <c r="H110" s="120"/>
      <c r="I110" s="73">
        <v>0</v>
      </c>
      <c r="J110" s="104">
        <v>0</v>
      </c>
      <c r="L110" s="73">
        <v>0</v>
      </c>
      <c r="M110" s="73"/>
      <c r="N110" s="73">
        <v>0</v>
      </c>
      <c r="O110" s="73"/>
      <c r="P110" s="73">
        <v>-16021566430</v>
      </c>
      <c r="Q110" s="120"/>
      <c r="R110" s="73">
        <v>-16021566430</v>
      </c>
      <c r="S110" s="74">
        <v>-0.11616218018299077</v>
      </c>
    </row>
    <row r="111" spans="1:19" ht="22.5" customHeight="1" x14ac:dyDescent="0.4">
      <c r="A111" s="4" t="s">
        <v>85</v>
      </c>
      <c r="B111" s="120"/>
      <c r="C111" s="72">
        <v>0</v>
      </c>
      <c r="D111" s="72"/>
      <c r="E111" s="73">
        <v>-4683796441</v>
      </c>
      <c r="F111" s="73"/>
      <c r="G111" s="73">
        <v>0</v>
      </c>
      <c r="H111" s="120"/>
      <c r="I111" s="73">
        <v>-4683796441</v>
      </c>
      <c r="J111" s="104">
        <v>-3.3959226677181584E-2</v>
      </c>
      <c r="L111" s="73">
        <v>0</v>
      </c>
      <c r="M111" s="73"/>
      <c r="N111" s="73">
        <v>-25357104915</v>
      </c>
      <c r="O111" s="73"/>
      <c r="P111" s="73">
        <v>-476249207</v>
      </c>
      <c r="Q111" s="120"/>
      <c r="R111" s="73">
        <v>-25833354122</v>
      </c>
      <c r="S111" s="74">
        <v>-0.18730120736707337</v>
      </c>
    </row>
    <row r="112" spans="1:19" ht="22.5" customHeight="1" thickBot="1" x14ac:dyDescent="0.45">
      <c r="A112" s="4" t="s">
        <v>79</v>
      </c>
      <c r="B112" s="120"/>
      <c r="C112" s="72">
        <v>0</v>
      </c>
      <c r="D112" s="72"/>
      <c r="E112" s="73">
        <v>-18370044000</v>
      </c>
      <c r="F112" s="73"/>
      <c r="G112" s="73">
        <v>0</v>
      </c>
      <c r="H112" s="120"/>
      <c r="I112" s="73">
        <v>-18370044000</v>
      </c>
      <c r="J112" s="104">
        <v>-0.13318949619693762</v>
      </c>
      <c r="L112" s="73">
        <v>0</v>
      </c>
      <c r="M112" s="73"/>
      <c r="N112" s="73">
        <v>-94424809585</v>
      </c>
      <c r="O112" s="73"/>
      <c r="P112" s="73">
        <v>-7311904863</v>
      </c>
      <c r="Q112" s="120"/>
      <c r="R112" s="73">
        <v>-101736714448</v>
      </c>
      <c r="S112" s="74">
        <v>-0.73762815930439929</v>
      </c>
    </row>
    <row r="113" spans="1:19" ht="16.5" thickBot="1" x14ac:dyDescent="0.45">
      <c r="A113" s="4" t="s">
        <v>2</v>
      </c>
      <c r="B113" s="49"/>
      <c r="C113" s="86">
        <f>SUM(C11:C112)</f>
        <v>27334953664</v>
      </c>
      <c r="D113" s="49"/>
      <c r="E113" s="86">
        <f>SUM(E11:E112)</f>
        <v>-122795354676</v>
      </c>
      <c r="F113" s="49"/>
      <c r="G113" s="86">
        <f>SUM(G11:G112)</f>
        <v>-3086714601</v>
      </c>
      <c r="H113" s="49"/>
      <c r="I113" s="86">
        <f>SUM(I11:I112)</f>
        <v>-98547115613</v>
      </c>
      <c r="J113" s="105">
        <f>SUM(J11:J112)</f>
        <v>-0.71450240838600254</v>
      </c>
      <c r="K113" s="49"/>
      <c r="L113" s="86">
        <f>SUM(L11:L112)</f>
        <v>85684134809</v>
      </c>
      <c r="M113" s="49"/>
      <c r="N113" s="86">
        <f>SUM(N11:N112)</f>
        <v>-226605943543</v>
      </c>
      <c r="O113" s="49"/>
      <c r="P113" s="86">
        <f>SUM(P11:P112)</f>
        <v>-13262144022</v>
      </c>
      <c r="Q113" s="49"/>
      <c r="R113" s="86">
        <f>SUM(R11:R112)</f>
        <v>-154183952756</v>
      </c>
      <c r="S113" s="102">
        <f>SUM(S11:S112)</f>
        <v>-1.045403066066672</v>
      </c>
    </row>
    <row r="114" spans="1:19" ht="16.5" thickTop="1" x14ac:dyDescent="0.4">
      <c r="E114" s="7"/>
    </row>
    <row r="115" spans="1:19" x14ac:dyDescent="0.4">
      <c r="E115" s="39"/>
    </row>
    <row r="116" spans="1:19" ht="18" x14ac:dyDescent="0.45">
      <c r="A116" s="39"/>
      <c r="B116" s="39"/>
      <c r="C116" s="39"/>
      <c r="D116" s="39"/>
      <c r="E116" s="39"/>
      <c r="F116" s="39"/>
      <c r="G116" s="39"/>
      <c r="H116" s="39"/>
      <c r="I116" s="39"/>
      <c r="J116" s="123"/>
      <c r="K116" s="39"/>
      <c r="L116" s="124"/>
      <c r="M116" s="131"/>
      <c r="N116" s="124"/>
      <c r="O116" s="131"/>
      <c r="P116" s="124"/>
      <c r="Q116" s="131"/>
      <c r="R116" s="124"/>
      <c r="S116" s="39"/>
    </row>
    <row r="117" spans="1:19" x14ac:dyDescent="0.4">
      <c r="A117" s="39"/>
      <c r="B117" s="39"/>
      <c r="C117" s="39"/>
      <c r="D117" s="39"/>
      <c r="E117" s="39"/>
      <c r="F117" s="39"/>
      <c r="G117" s="39"/>
      <c r="H117" s="39"/>
      <c r="I117" s="39"/>
      <c r="J117" s="123"/>
      <c r="K117" s="39"/>
      <c r="L117" s="125"/>
      <c r="M117" s="39"/>
      <c r="N117" s="125"/>
      <c r="O117" s="39"/>
      <c r="P117" s="125"/>
      <c r="Q117" s="39"/>
      <c r="R117" s="39"/>
      <c r="S117" s="39"/>
    </row>
    <row r="118" spans="1:19" x14ac:dyDescent="0.4">
      <c r="A118" s="39"/>
      <c r="B118" s="39"/>
      <c r="C118" s="39"/>
      <c r="D118" s="39"/>
      <c r="E118" s="39"/>
      <c r="F118" s="39"/>
      <c r="G118" s="39"/>
      <c r="H118" s="39"/>
      <c r="I118" s="39"/>
      <c r="J118" s="123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1:19" x14ac:dyDescent="0.4">
      <c r="A119" s="39"/>
      <c r="B119" s="39"/>
      <c r="C119" s="125"/>
      <c r="D119" s="39"/>
      <c r="E119" s="125"/>
      <c r="F119" s="39"/>
      <c r="G119" s="125"/>
      <c r="H119" s="39"/>
      <c r="I119" s="125"/>
      <c r="J119" s="123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1:19" x14ac:dyDescent="0.4">
      <c r="A120" s="39"/>
      <c r="B120" s="39"/>
      <c r="C120" s="39"/>
      <c r="D120" s="39"/>
      <c r="E120" s="39"/>
      <c r="F120" s="39"/>
      <c r="G120" s="39"/>
      <c r="H120" s="39"/>
      <c r="I120" s="39"/>
      <c r="J120" s="123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1:19" x14ac:dyDescent="0.4">
      <c r="A121" s="39"/>
      <c r="B121" s="39"/>
      <c r="C121" s="39"/>
      <c r="D121" s="39"/>
      <c r="E121" s="39"/>
      <c r="F121" s="39"/>
      <c r="G121" s="39"/>
      <c r="H121" s="39"/>
      <c r="I121" s="39"/>
      <c r="J121" s="123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1:19" x14ac:dyDescent="0.4">
      <c r="A122" s="39"/>
      <c r="B122" s="39"/>
      <c r="C122" s="39"/>
      <c r="D122" s="39"/>
      <c r="E122" s="39"/>
      <c r="F122" s="39"/>
      <c r="G122" s="39"/>
      <c r="H122" s="39"/>
      <c r="I122" s="39"/>
      <c r="J122" s="123"/>
      <c r="K122" s="39"/>
      <c r="L122" s="39"/>
      <c r="M122" s="39"/>
      <c r="N122" s="39"/>
      <c r="O122" s="39"/>
      <c r="P122" s="39"/>
      <c r="Q122" s="39"/>
      <c r="R122" s="39"/>
      <c r="S122" s="39"/>
    </row>
  </sheetData>
  <sortState xmlns:xlrd2="http://schemas.microsoft.com/office/spreadsheetml/2017/richdata2" ref="A11:S112">
    <sortCondition descending="1" ref="R11:R112"/>
  </sortState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2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6"/>
  <sheetViews>
    <sheetView rightToLeft="1" view="pageBreakPreview" zoomScale="110" zoomScaleNormal="100" zoomScaleSheetLayoutView="110" workbookViewId="0">
      <selection activeCell="N20" sqref="N20"/>
    </sheetView>
  </sheetViews>
  <sheetFormatPr defaultColWidth="9.140625" defaultRowHeight="15.75" x14ac:dyDescent="0.4"/>
  <cols>
    <col min="1" max="1" width="13.140625" style="3" customWidth="1"/>
    <col min="2" max="2" width="0.5703125" style="3" customWidth="1"/>
    <col min="3" max="3" width="9.140625" style="3" customWidth="1"/>
    <col min="4" max="4" width="0.42578125" style="3" customWidth="1"/>
    <col min="5" max="5" width="9.140625" style="3"/>
    <col min="6" max="6" width="0.85546875" style="3" customWidth="1"/>
    <col min="7" max="7" width="9.140625" style="3"/>
    <col min="8" max="8" width="1" style="3" customWidth="1"/>
    <col min="9" max="9" width="9.140625" style="3"/>
    <col min="10" max="10" width="12.5703125" style="3" customWidth="1"/>
    <col min="11" max="11" width="0.7109375" style="3" customWidth="1"/>
    <col min="12" max="12" width="9.140625" style="3"/>
    <col min="13" max="13" width="0.5703125" style="3" customWidth="1"/>
    <col min="14" max="14" width="9.140625" style="3"/>
    <col min="15" max="15" width="0.85546875" style="3" customWidth="1"/>
    <col min="16" max="16" width="13.140625" style="3" bestFit="1" customWidth="1"/>
    <col min="17" max="17" width="0.85546875" style="3" customWidth="1"/>
    <col min="18" max="18" width="13.140625" style="3" bestFit="1" customWidth="1"/>
    <col min="19" max="19" width="10.5703125" style="3" customWidth="1"/>
    <col min="20" max="16384" width="9.140625" style="3"/>
  </cols>
  <sheetData>
    <row r="1" spans="1:19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19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5" spans="1:19" ht="21" x14ac:dyDescent="0.4">
      <c r="A5" s="160" t="s">
        <v>74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</row>
    <row r="7" spans="1:19" ht="16.5" thickBot="1" x14ac:dyDescent="0.45">
      <c r="A7" s="1"/>
      <c r="B7" s="2"/>
      <c r="C7" s="162" t="s">
        <v>230</v>
      </c>
      <c r="D7" s="162"/>
      <c r="E7" s="162"/>
      <c r="F7" s="162"/>
      <c r="G7" s="162"/>
      <c r="H7" s="162"/>
      <c r="I7" s="162"/>
      <c r="J7" s="162"/>
      <c r="K7" s="2"/>
      <c r="L7" s="162" t="s">
        <v>229</v>
      </c>
      <c r="M7" s="162"/>
      <c r="N7" s="162"/>
      <c r="O7" s="162"/>
      <c r="P7" s="162"/>
      <c r="Q7" s="162"/>
      <c r="R7" s="162"/>
      <c r="S7" s="162"/>
    </row>
    <row r="8" spans="1:19" x14ac:dyDescent="0.4">
      <c r="A8" s="164" t="s">
        <v>68</v>
      </c>
      <c r="B8" s="163"/>
      <c r="C8" s="167" t="s">
        <v>75</v>
      </c>
      <c r="D8" s="166"/>
      <c r="E8" s="167" t="s">
        <v>10</v>
      </c>
      <c r="F8" s="166"/>
      <c r="G8" s="167" t="s">
        <v>11</v>
      </c>
      <c r="H8" s="166"/>
      <c r="I8" s="167" t="s">
        <v>2</v>
      </c>
      <c r="J8" s="167"/>
      <c r="K8" s="163"/>
      <c r="L8" s="167" t="s">
        <v>75</v>
      </c>
      <c r="M8" s="166"/>
      <c r="N8" s="167" t="s">
        <v>10</v>
      </c>
      <c r="O8" s="166"/>
      <c r="P8" s="167" t="s">
        <v>11</v>
      </c>
      <c r="Q8" s="166"/>
      <c r="R8" s="167" t="s">
        <v>2</v>
      </c>
      <c r="S8" s="167"/>
    </row>
    <row r="9" spans="1:19" ht="16.5" thickBot="1" x14ac:dyDescent="0.45">
      <c r="A9" s="164"/>
      <c r="B9" s="163"/>
      <c r="C9" s="168"/>
      <c r="D9" s="163"/>
      <c r="E9" s="168"/>
      <c r="F9" s="163"/>
      <c r="G9" s="168"/>
      <c r="H9" s="163"/>
      <c r="I9" s="162"/>
      <c r="J9" s="162"/>
      <c r="K9" s="163"/>
      <c r="L9" s="168"/>
      <c r="M9" s="163"/>
      <c r="N9" s="168"/>
      <c r="O9" s="163"/>
      <c r="P9" s="168"/>
      <c r="Q9" s="163"/>
      <c r="R9" s="162"/>
      <c r="S9" s="162"/>
    </row>
    <row r="10" spans="1:19" ht="32.25" thickBot="1" x14ac:dyDescent="0.45">
      <c r="A10" s="165"/>
      <c r="B10" s="163"/>
      <c r="C10" s="37" t="s">
        <v>65</v>
      </c>
      <c r="D10" s="163"/>
      <c r="E10" s="37" t="s">
        <v>65</v>
      </c>
      <c r="F10" s="163"/>
      <c r="G10" s="37" t="s">
        <v>65</v>
      </c>
      <c r="H10" s="163"/>
      <c r="I10" s="55" t="s">
        <v>6</v>
      </c>
      <c r="J10" s="55" t="s">
        <v>12</v>
      </c>
      <c r="K10" s="163"/>
      <c r="L10" s="37" t="s">
        <v>65</v>
      </c>
      <c r="M10" s="163"/>
      <c r="N10" s="37" t="s">
        <v>65</v>
      </c>
      <c r="O10" s="163"/>
      <c r="P10" s="37" t="s">
        <v>65</v>
      </c>
      <c r="Q10" s="163"/>
      <c r="R10" s="55" t="s">
        <v>6</v>
      </c>
      <c r="S10" s="55" t="s">
        <v>12</v>
      </c>
    </row>
    <row r="11" spans="1:19" ht="31.5" x14ac:dyDescent="0.4">
      <c r="A11" s="4" t="s">
        <v>224</v>
      </c>
      <c r="B11" s="49"/>
      <c r="C11" s="110">
        <v>0</v>
      </c>
      <c r="D11" s="72"/>
      <c r="E11" s="110">
        <v>0</v>
      </c>
      <c r="F11" s="73"/>
      <c r="G11" s="110">
        <v>0</v>
      </c>
      <c r="H11" s="49"/>
      <c r="I11" s="110">
        <v>0</v>
      </c>
      <c r="J11" s="110">
        <v>0</v>
      </c>
      <c r="K11" s="49"/>
      <c r="L11" s="110">
        <v>0</v>
      </c>
      <c r="M11" s="49"/>
      <c r="N11" s="110">
        <v>0</v>
      </c>
      <c r="O11" s="49"/>
      <c r="P11" s="107">
        <v>904600693</v>
      </c>
      <c r="Q11" s="108"/>
      <c r="R11" s="107">
        <v>904600693</v>
      </c>
      <c r="S11" s="126">
        <v>6.558683831136748E-3</v>
      </c>
    </row>
    <row r="12" spans="1:19" ht="31.5" x14ac:dyDescent="0.4">
      <c r="A12" s="4" t="s">
        <v>214</v>
      </c>
      <c r="B12" s="49"/>
      <c r="C12" s="84">
        <v>0</v>
      </c>
      <c r="D12" s="120"/>
      <c r="E12" s="84">
        <v>0</v>
      </c>
      <c r="F12" s="120"/>
      <c r="G12" s="84">
        <v>0</v>
      </c>
      <c r="H12" s="49"/>
      <c r="I12" s="84">
        <v>0</v>
      </c>
      <c r="J12" s="84">
        <v>0</v>
      </c>
      <c r="K12" s="49"/>
      <c r="L12" s="84">
        <v>0</v>
      </c>
      <c r="M12" s="49"/>
      <c r="N12" s="84">
        <v>0</v>
      </c>
      <c r="O12" s="49"/>
      <c r="P12" s="135">
        <v>-3530049280</v>
      </c>
      <c r="Q12" s="108"/>
      <c r="R12" s="135">
        <v>-3530049280</v>
      </c>
      <c r="S12" s="126">
        <v>-2.559414039256315E-2</v>
      </c>
    </row>
    <row r="13" spans="1:19" ht="31.5" x14ac:dyDescent="0.4">
      <c r="A13" s="4" t="s">
        <v>222</v>
      </c>
      <c r="B13" s="49"/>
      <c r="C13" s="110">
        <v>0</v>
      </c>
      <c r="D13" s="72"/>
      <c r="E13" s="110">
        <v>0</v>
      </c>
      <c r="F13" s="73"/>
      <c r="G13" s="110">
        <v>0</v>
      </c>
      <c r="H13" s="49"/>
      <c r="I13" s="110">
        <v>0</v>
      </c>
      <c r="J13" s="110">
        <v>0</v>
      </c>
      <c r="K13" s="49"/>
      <c r="L13" s="110">
        <v>0</v>
      </c>
      <c r="M13" s="49"/>
      <c r="N13" s="110">
        <v>0</v>
      </c>
      <c r="O13" s="49"/>
      <c r="P13" s="107">
        <v>-3730515579</v>
      </c>
      <c r="Q13" s="108"/>
      <c r="R13" s="107">
        <v>-3730515579</v>
      </c>
      <c r="S13" s="126">
        <v>-2.7047593926385644E-2</v>
      </c>
    </row>
    <row r="14" spans="1:19" ht="32.25" thickBot="1" x14ac:dyDescent="0.45">
      <c r="A14" s="4" t="s">
        <v>219</v>
      </c>
      <c r="B14" s="49"/>
      <c r="C14" s="183">
        <v>0</v>
      </c>
      <c r="D14" s="72"/>
      <c r="E14" s="183">
        <v>0</v>
      </c>
      <c r="F14" s="73"/>
      <c r="G14" s="183">
        <v>0</v>
      </c>
      <c r="H14" s="49"/>
      <c r="I14" s="183">
        <v>0</v>
      </c>
      <c r="J14" s="183">
        <v>0</v>
      </c>
      <c r="K14" s="49"/>
      <c r="L14" s="183">
        <v>0</v>
      </c>
      <c r="M14" s="49"/>
      <c r="N14" s="183">
        <v>0</v>
      </c>
      <c r="O14" s="49"/>
      <c r="P14" s="109">
        <v>-6303401357</v>
      </c>
      <c r="Q14" s="108"/>
      <c r="R14" s="109">
        <v>-6303401357</v>
      </c>
      <c r="S14" s="126">
        <v>-4.5701951016879599E-2</v>
      </c>
    </row>
    <row r="15" spans="1:19" ht="16.5" thickBot="1" x14ac:dyDescent="0.45">
      <c r="A15" s="4" t="s">
        <v>2</v>
      </c>
      <c r="B15" s="49"/>
      <c r="C15" s="85">
        <f>SUM(C11:C14)</f>
        <v>0</v>
      </c>
      <c r="D15" s="49"/>
      <c r="E15" s="85">
        <f>SUM(E11:E14)</f>
        <v>0</v>
      </c>
      <c r="F15" s="49"/>
      <c r="G15" s="85">
        <f>SUM(G11:G14)</f>
        <v>0</v>
      </c>
      <c r="H15" s="49"/>
      <c r="I15" s="85">
        <f>SUM(I11:I14)</f>
        <v>0</v>
      </c>
      <c r="J15" s="85">
        <f>SUM(J11:J14)</f>
        <v>0</v>
      </c>
      <c r="K15" s="49"/>
      <c r="L15" s="85">
        <f>SUM(L11:L14)</f>
        <v>0</v>
      </c>
      <c r="M15" s="85">
        <f>SUM(M11:M14)</f>
        <v>0</v>
      </c>
      <c r="N15" s="85">
        <f>SUM(N11:N14)</f>
        <v>0</v>
      </c>
      <c r="O15" s="49"/>
      <c r="P15" s="85">
        <f>SUM(P11:P14)</f>
        <v>-12659365523</v>
      </c>
      <c r="Q15" s="49"/>
      <c r="R15" s="85">
        <f>SUM(R11:R14)</f>
        <v>-12659365523</v>
      </c>
      <c r="S15" s="102">
        <f>SUM(S11:S14)</f>
        <v>-9.1785001504691641E-2</v>
      </c>
    </row>
    <row r="16" spans="1:19" ht="16.5" thickTop="1" x14ac:dyDescent="0.4"/>
  </sheetData>
  <sortState xmlns:xlrd2="http://schemas.microsoft.com/office/spreadsheetml/2017/richdata2" ref="A11:S14">
    <sortCondition descending="1" ref="R11:R14"/>
  </sortState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14"/>
  <sheetViews>
    <sheetView rightToLeft="1" view="pageBreakPreview" zoomScale="90" zoomScaleNormal="100" zoomScaleSheetLayoutView="90" workbookViewId="0">
      <selection activeCell="M26" sqref="M26"/>
    </sheetView>
  </sheetViews>
  <sheetFormatPr defaultColWidth="9.140625" defaultRowHeight="18" x14ac:dyDescent="0.45"/>
  <cols>
    <col min="1" max="1" width="28" style="22" bestFit="1" customWidth="1"/>
    <col min="2" max="2" width="0.42578125" style="22" customWidth="1"/>
    <col min="3" max="3" width="12" style="22" bestFit="1" customWidth="1"/>
    <col min="4" max="4" width="0.85546875" style="22" customWidth="1"/>
    <col min="5" max="5" width="12.85546875" style="22" bestFit="1" customWidth="1"/>
    <col min="6" max="6" width="1" style="22" customWidth="1"/>
    <col min="7" max="7" width="9.5703125" style="22" bestFit="1" customWidth="1"/>
    <col min="8" max="8" width="1" style="22" customWidth="1"/>
    <col min="9" max="9" width="4.140625" style="22" bestFit="1" customWidth="1"/>
    <col min="10" max="10" width="0.85546875" style="22" customWidth="1"/>
    <col min="11" max="11" width="15.42578125" style="22" bestFit="1" customWidth="1"/>
    <col min="12" max="12" width="0.5703125" style="22" customWidth="1"/>
    <col min="13" max="13" width="12.85546875" style="22" bestFit="1" customWidth="1"/>
    <col min="14" max="14" width="0.28515625" style="22" customWidth="1"/>
    <col min="15" max="15" width="11.28515625" style="22" bestFit="1" customWidth="1"/>
    <col min="16" max="16" width="0.5703125" style="22" customWidth="1"/>
    <col min="17" max="17" width="15.5703125" style="22" bestFit="1" customWidth="1"/>
    <col min="18" max="16384" width="9.140625" style="22"/>
  </cols>
  <sheetData>
    <row r="1" spans="1:17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</row>
    <row r="3" spans="1:17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7" ht="21" x14ac:dyDescent="0.45">
      <c r="A4" s="160" t="s">
        <v>71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</row>
    <row r="6" spans="1:17" ht="19.5" customHeight="1" thickBot="1" x14ac:dyDescent="0.5">
      <c r="A6" s="48"/>
      <c r="B6" s="54"/>
      <c r="C6" s="162" t="s">
        <v>228</v>
      </c>
      <c r="D6" s="162"/>
      <c r="E6" s="162"/>
      <c r="F6" s="162"/>
      <c r="G6" s="162"/>
      <c r="H6" s="162"/>
      <c r="I6" s="162"/>
      <c r="J6" s="50"/>
      <c r="K6" s="162" t="s">
        <v>229</v>
      </c>
      <c r="L6" s="162"/>
      <c r="M6" s="162"/>
      <c r="N6" s="162"/>
      <c r="O6" s="162"/>
      <c r="P6" s="162"/>
      <c r="Q6" s="162"/>
    </row>
    <row r="7" spans="1:17" ht="20.25" customHeight="1" x14ac:dyDescent="0.45">
      <c r="A7" s="171"/>
      <c r="B7" s="164"/>
      <c r="C7" s="167" t="s">
        <v>14</v>
      </c>
      <c r="D7" s="167"/>
      <c r="E7" s="167" t="s">
        <v>10</v>
      </c>
      <c r="F7" s="171"/>
      <c r="G7" s="167" t="s">
        <v>11</v>
      </c>
      <c r="H7" s="171"/>
      <c r="I7" s="167" t="s">
        <v>2</v>
      </c>
      <c r="J7" s="54"/>
      <c r="K7" s="167" t="s">
        <v>14</v>
      </c>
      <c r="L7" s="167"/>
      <c r="M7" s="167" t="s">
        <v>10</v>
      </c>
      <c r="N7" s="171"/>
      <c r="O7" s="167" t="s">
        <v>11</v>
      </c>
      <c r="P7" s="171"/>
      <c r="Q7" s="167" t="s">
        <v>2</v>
      </c>
    </row>
    <row r="8" spans="1:17" ht="20.25" customHeight="1" x14ac:dyDescent="0.45">
      <c r="A8" s="164"/>
      <c r="B8" s="164"/>
      <c r="C8" s="168"/>
      <c r="D8" s="168"/>
      <c r="E8" s="168"/>
      <c r="F8" s="164"/>
      <c r="G8" s="168"/>
      <c r="H8" s="164"/>
      <c r="I8" s="168"/>
      <c r="J8" s="54"/>
      <c r="K8" s="168"/>
      <c r="L8" s="168"/>
      <c r="M8" s="168"/>
      <c r="N8" s="164"/>
      <c r="O8" s="168"/>
      <c r="P8" s="164"/>
      <c r="Q8" s="168"/>
    </row>
    <row r="9" spans="1:17" ht="18.75" thickBot="1" x14ac:dyDescent="0.5">
      <c r="A9" s="164"/>
      <c r="B9" s="164"/>
      <c r="C9" s="48" t="s">
        <v>65</v>
      </c>
      <c r="D9" s="168"/>
      <c r="E9" s="48" t="s">
        <v>64</v>
      </c>
      <c r="F9" s="164"/>
      <c r="G9" s="48" t="s">
        <v>65</v>
      </c>
      <c r="H9" s="164"/>
      <c r="I9" s="162"/>
      <c r="J9" s="6"/>
      <c r="K9" s="48" t="s">
        <v>65</v>
      </c>
      <c r="L9" s="168"/>
      <c r="M9" s="48" t="s">
        <v>65</v>
      </c>
      <c r="N9" s="164"/>
      <c r="O9" s="48" t="s">
        <v>65</v>
      </c>
      <c r="P9" s="164"/>
      <c r="Q9" s="162"/>
    </row>
    <row r="10" spans="1:17" ht="18" customHeight="1" x14ac:dyDescent="0.45">
      <c r="A10" s="14" t="s">
        <v>206</v>
      </c>
      <c r="B10" s="33"/>
      <c r="C10" s="112">
        <v>0</v>
      </c>
      <c r="D10" s="113"/>
      <c r="E10" s="112">
        <v>0</v>
      </c>
      <c r="F10" s="112"/>
      <c r="G10" s="112">
        <v>0</v>
      </c>
      <c r="H10" s="112"/>
      <c r="I10" s="112">
        <v>0</v>
      </c>
      <c r="J10" s="113"/>
      <c r="K10" s="112">
        <v>9902809353</v>
      </c>
      <c r="L10" s="113"/>
      <c r="M10" s="112">
        <v>0</v>
      </c>
      <c r="N10" s="113"/>
      <c r="O10" s="112">
        <v>-34375000</v>
      </c>
      <c r="P10" s="112"/>
      <c r="Q10" s="112">
        <v>9868434353</v>
      </c>
    </row>
    <row r="11" spans="1:17" ht="18" customHeight="1" x14ac:dyDescent="0.45">
      <c r="A11" s="14" t="s">
        <v>226</v>
      </c>
      <c r="B11" s="33"/>
      <c r="C11" s="112">
        <v>0</v>
      </c>
      <c r="D11" s="113"/>
      <c r="E11" s="112">
        <v>0</v>
      </c>
      <c r="F11" s="112"/>
      <c r="G11" s="112">
        <v>0</v>
      </c>
      <c r="H11" s="112"/>
      <c r="I11" s="112">
        <v>0</v>
      </c>
      <c r="J11" s="113"/>
      <c r="K11" s="112">
        <v>0</v>
      </c>
      <c r="L11" s="113"/>
      <c r="M11" s="112">
        <v>0</v>
      </c>
      <c r="N11" s="113"/>
      <c r="O11" s="112">
        <v>199883766</v>
      </c>
      <c r="P11" s="112"/>
      <c r="Q11" s="112">
        <v>199883766</v>
      </c>
    </row>
    <row r="12" spans="1:17" ht="18.75" customHeight="1" thickBot="1" x14ac:dyDescent="0.5">
      <c r="A12" s="14" t="s">
        <v>205</v>
      </c>
      <c r="B12" s="33"/>
      <c r="C12" s="112">
        <v>0</v>
      </c>
      <c r="D12" s="113"/>
      <c r="E12" s="112">
        <v>0</v>
      </c>
      <c r="F12" s="112"/>
      <c r="G12" s="112">
        <v>0</v>
      </c>
      <c r="H12" s="112"/>
      <c r="I12" s="112">
        <v>0</v>
      </c>
      <c r="J12" s="113"/>
      <c r="K12" s="112">
        <v>10165119231</v>
      </c>
      <c r="L12" s="112"/>
      <c r="M12" s="112">
        <v>0</v>
      </c>
      <c r="N12" s="113"/>
      <c r="O12" s="112">
        <v>-74625000</v>
      </c>
      <c r="P12" s="112"/>
      <c r="Q12" s="112">
        <v>10090494231</v>
      </c>
    </row>
    <row r="13" spans="1:17" ht="19.5" thickBot="1" x14ac:dyDescent="0.5">
      <c r="A13" s="14" t="s">
        <v>2</v>
      </c>
      <c r="B13" s="33"/>
      <c r="C13" s="114">
        <f>SUM(C10:C12)</f>
        <v>0</v>
      </c>
      <c r="D13" s="14"/>
      <c r="E13" s="114">
        <f>SUM(E10:E12)</f>
        <v>0</v>
      </c>
      <c r="F13" s="33"/>
      <c r="G13" s="114">
        <f>SUM(G10:G12)</f>
        <v>0</v>
      </c>
      <c r="H13" s="33"/>
      <c r="I13" s="114">
        <f>SUM(I10:I12)</f>
        <v>0</v>
      </c>
      <c r="J13" s="33"/>
      <c r="K13" s="114">
        <f>SUM(K10:K12)</f>
        <v>20067928584</v>
      </c>
      <c r="L13" s="14"/>
      <c r="M13" s="114">
        <f>SUM(M10:M12)</f>
        <v>0</v>
      </c>
      <c r="N13" s="33"/>
      <c r="O13" s="114">
        <f>SUM(O10:O12)</f>
        <v>90883766</v>
      </c>
      <c r="P13" s="33"/>
      <c r="Q13" s="114">
        <f>SUM(Q10:Q12)</f>
        <v>20158812350</v>
      </c>
    </row>
    <row r="14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96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rightToLeft="1" view="pageBreakPreview" zoomScale="96" zoomScaleNormal="100" zoomScaleSheetLayoutView="96" workbookViewId="0">
      <selection activeCell="C15" sqref="C15"/>
    </sheetView>
  </sheetViews>
  <sheetFormatPr defaultColWidth="9.140625" defaultRowHeight="15.75" x14ac:dyDescent="0.4"/>
  <cols>
    <col min="1" max="1" width="16.7109375" style="3" bestFit="1" customWidth="1"/>
    <col min="2" max="2" width="0.7109375" style="3" customWidth="1"/>
    <col min="3" max="3" width="11.85546875" style="3" customWidth="1"/>
    <col min="4" max="4" width="0.28515625" style="3" customWidth="1"/>
    <col min="5" max="5" width="9.140625" style="3" customWidth="1"/>
    <col min="6" max="6" width="0.5703125" style="3" customWidth="1"/>
    <col min="7" max="7" width="12" style="3" customWidth="1"/>
    <col min="8" max="8" width="0.5703125" style="3" customWidth="1"/>
    <col min="9" max="9" width="9.140625" style="3" customWidth="1"/>
    <col min="10" max="10" width="0.7109375" style="3" customWidth="1"/>
    <col min="11" max="16384" width="9.140625" style="3"/>
  </cols>
  <sheetData>
    <row r="1" spans="1:11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1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1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1" ht="21" x14ac:dyDescent="0.4">
      <c r="A4" s="160" t="s">
        <v>72</v>
      </c>
      <c r="B4" s="160"/>
      <c r="C4" s="160"/>
      <c r="D4" s="160"/>
      <c r="E4" s="160"/>
      <c r="F4" s="160"/>
      <c r="G4" s="160"/>
      <c r="H4" s="160"/>
      <c r="I4" s="160"/>
      <c r="J4" s="160"/>
    </row>
    <row r="5" spans="1:11" ht="16.5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ht="37.5" customHeight="1" thickBot="1" x14ac:dyDescent="0.45">
      <c r="A6" s="169" t="s">
        <v>19</v>
      </c>
      <c r="B6" s="169"/>
      <c r="C6" s="170" t="s">
        <v>228</v>
      </c>
      <c r="D6" s="170"/>
      <c r="E6" s="170"/>
      <c r="F6" s="170"/>
      <c r="G6" s="169" t="s">
        <v>229</v>
      </c>
      <c r="H6" s="169"/>
      <c r="I6" s="169"/>
      <c r="J6" s="169"/>
      <c r="K6" s="2"/>
    </row>
    <row r="7" spans="1:11" ht="59.25" customHeight="1" x14ac:dyDescent="0.4">
      <c r="A7" s="53" t="s">
        <v>15</v>
      </c>
      <c r="B7" s="49"/>
      <c r="C7" s="54" t="s">
        <v>16</v>
      </c>
      <c r="D7" s="49"/>
      <c r="E7" s="54" t="s">
        <v>17</v>
      </c>
      <c r="F7" s="52"/>
      <c r="G7" s="54" t="s">
        <v>16</v>
      </c>
      <c r="H7" s="49"/>
      <c r="I7" s="54" t="s">
        <v>17</v>
      </c>
      <c r="J7" s="49"/>
      <c r="K7" s="49"/>
    </row>
    <row r="8" spans="1:11" ht="22.5" customHeight="1" thickBot="1" x14ac:dyDescent="0.45">
      <c r="A8" s="48"/>
      <c r="B8" s="49"/>
      <c r="C8" s="36" t="s">
        <v>65</v>
      </c>
      <c r="D8" s="49"/>
      <c r="E8" s="48"/>
      <c r="F8" s="49"/>
      <c r="G8" s="36" t="s">
        <v>65</v>
      </c>
      <c r="H8" s="49"/>
      <c r="I8" s="48"/>
      <c r="J8" s="49"/>
      <c r="K8" s="49"/>
    </row>
    <row r="9" spans="1:11" x14ac:dyDescent="0.4">
      <c r="A9" s="4" t="s">
        <v>173</v>
      </c>
      <c r="B9" s="4"/>
      <c r="C9" s="87">
        <v>16736015</v>
      </c>
      <c r="D9" s="6"/>
      <c r="E9" s="6" t="s">
        <v>185</v>
      </c>
      <c r="F9" s="6"/>
      <c r="G9" s="87">
        <v>576460346</v>
      </c>
      <c r="H9" s="6"/>
      <c r="I9" s="6" t="s">
        <v>185</v>
      </c>
      <c r="J9" s="6"/>
      <c r="K9" s="49"/>
    </row>
    <row r="10" spans="1:11" ht="18" customHeight="1" thickBot="1" x14ac:dyDescent="0.45">
      <c r="A10" s="4" t="s">
        <v>204</v>
      </c>
      <c r="B10" s="49"/>
      <c r="C10" s="87">
        <v>708225714</v>
      </c>
      <c r="D10" s="49"/>
      <c r="E10" s="6" t="s">
        <v>185</v>
      </c>
      <c r="F10" s="49"/>
      <c r="G10" s="87">
        <v>7906874890</v>
      </c>
      <c r="H10" s="49"/>
      <c r="I10" s="6" t="s">
        <v>185</v>
      </c>
      <c r="J10" s="49"/>
      <c r="K10" s="49"/>
    </row>
    <row r="11" spans="1:11" ht="16.5" thickBot="1" x14ac:dyDescent="0.45">
      <c r="A11" s="4" t="s">
        <v>2</v>
      </c>
      <c r="B11" s="49"/>
      <c r="C11" s="88">
        <f>SUM(C9:C10)</f>
        <v>724961729</v>
      </c>
      <c r="D11" s="49"/>
      <c r="E11" s="9"/>
      <c r="F11" s="49"/>
      <c r="G11" s="88">
        <f>SUM(G9:G10)</f>
        <v>8483335236</v>
      </c>
      <c r="H11" s="49"/>
      <c r="I11" s="9"/>
      <c r="J11" s="49"/>
      <c r="K11" s="49"/>
    </row>
    <row r="12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rightToLeft="1" view="pageBreakPreview" zoomScaleNormal="100" zoomScaleSheetLayoutView="100" workbookViewId="0">
      <selection activeCell="M11" sqref="M11"/>
    </sheetView>
  </sheetViews>
  <sheetFormatPr defaultRowHeight="18" x14ac:dyDescent="0.45"/>
  <cols>
    <col min="1" max="1" width="32.42578125" style="11" customWidth="1"/>
    <col min="2" max="2" width="1.42578125" style="11" customWidth="1"/>
    <col min="3" max="3" width="13.28515625" style="11" customWidth="1"/>
    <col min="4" max="4" width="1.28515625" style="11" customWidth="1"/>
    <col min="5" max="5" width="13.7109375" style="11" customWidth="1"/>
    <col min="6" max="16384" width="9.140625" style="11"/>
  </cols>
  <sheetData>
    <row r="1" spans="1:5" ht="19.5" x14ac:dyDescent="0.5">
      <c r="A1" s="172" t="str">
        <f>درآمدها!A1</f>
        <v xml:space="preserve">صندوق سرمایه گذاری کارگزاری پارسیان </v>
      </c>
      <c r="B1" s="172"/>
      <c r="C1" s="172"/>
      <c r="D1" s="172"/>
      <c r="E1" s="172"/>
    </row>
    <row r="2" spans="1:5" ht="19.5" x14ac:dyDescent="0.5">
      <c r="A2" s="172" t="s">
        <v>62</v>
      </c>
      <c r="B2" s="172"/>
      <c r="C2" s="172"/>
      <c r="D2" s="172"/>
      <c r="E2" s="172"/>
    </row>
    <row r="3" spans="1:5" ht="19.5" x14ac:dyDescent="0.5">
      <c r="A3" s="172" t="str">
        <f>درآمدها!A3</f>
        <v>برای ماه منتهی به 1402/11/27</v>
      </c>
      <c r="B3" s="172"/>
      <c r="C3" s="172"/>
      <c r="D3" s="172"/>
      <c r="E3" s="172"/>
    </row>
    <row r="4" spans="1:5" ht="21" x14ac:dyDescent="0.45">
      <c r="A4" s="160" t="s">
        <v>73</v>
      </c>
      <c r="B4" s="160"/>
      <c r="C4" s="160"/>
      <c r="D4" s="160"/>
      <c r="E4" s="160"/>
    </row>
    <row r="5" spans="1:5" ht="32.25" thickBot="1" x14ac:dyDescent="0.5">
      <c r="A5" s="10"/>
      <c r="B5" s="2"/>
      <c r="C5" s="48" t="s">
        <v>228</v>
      </c>
      <c r="D5" s="49"/>
      <c r="E5" s="48" t="s">
        <v>229</v>
      </c>
    </row>
    <row r="6" spans="1:5" ht="16.5" customHeight="1" x14ac:dyDescent="0.45">
      <c r="A6" s="166" t="s">
        <v>29</v>
      </c>
      <c r="B6" s="163"/>
      <c r="C6" s="167" t="s">
        <v>6</v>
      </c>
      <c r="D6" s="54"/>
      <c r="E6" s="167" t="s">
        <v>6</v>
      </c>
    </row>
    <row r="7" spans="1:5" ht="18.75" thickBot="1" x14ac:dyDescent="0.5">
      <c r="A7" s="163"/>
      <c r="B7" s="163"/>
      <c r="C7" s="162"/>
      <c r="D7" s="6"/>
      <c r="E7" s="162"/>
    </row>
    <row r="8" spans="1:5" ht="19.5" thickBot="1" x14ac:dyDescent="0.5">
      <c r="A8" s="99" t="s">
        <v>227</v>
      </c>
      <c r="B8" s="100"/>
      <c r="C8" s="101">
        <v>37484250</v>
      </c>
      <c r="D8" s="100"/>
      <c r="E8" s="101">
        <v>277051115</v>
      </c>
    </row>
    <row r="9" spans="1:5" ht="19.5" thickBot="1" x14ac:dyDescent="0.5">
      <c r="A9" s="12" t="s">
        <v>2</v>
      </c>
      <c r="B9" s="13"/>
      <c r="C9" s="115">
        <f>SUM(C8)</f>
        <v>37484250</v>
      </c>
      <c r="D9" s="13"/>
      <c r="E9" s="115">
        <f>SUM(E8)</f>
        <v>277051115</v>
      </c>
    </row>
    <row r="10" spans="1:5" ht="18.75" thickTop="1" x14ac:dyDescent="0.45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L48"/>
  <sheetViews>
    <sheetView rightToLeft="1" view="pageBreakPreview" zoomScale="95" zoomScaleNormal="100" zoomScaleSheetLayoutView="95" workbookViewId="0">
      <selection activeCell="V16" sqref="V16"/>
    </sheetView>
  </sheetViews>
  <sheetFormatPr defaultColWidth="9.140625" defaultRowHeight="15.75" x14ac:dyDescent="0.4"/>
  <cols>
    <col min="1" max="1" width="20.5703125" style="3" bestFit="1" customWidth="1"/>
    <col min="2" max="2" width="0.85546875" style="3" customWidth="1"/>
    <col min="3" max="3" width="9.140625" style="3" bestFit="1" customWidth="1"/>
    <col min="4" max="4" width="1" style="3" customWidth="1"/>
    <col min="5" max="5" width="14.28515625" style="3" bestFit="1" customWidth="1"/>
    <col min="6" max="6" width="1" style="3" customWidth="1"/>
    <col min="7" max="7" width="9.140625" style="3"/>
    <col min="8" max="8" width="0.85546875" style="3" customWidth="1"/>
    <col min="9" max="9" width="12.85546875" style="3" bestFit="1" customWidth="1"/>
    <col min="10" max="10" width="1" style="3" customWidth="1"/>
    <col min="11" max="11" width="11.28515625" style="3" bestFit="1" customWidth="1"/>
    <col min="12" max="12" width="1.140625" style="3" customWidth="1"/>
    <col min="13" max="13" width="13.140625" style="3" bestFit="1" customWidth="1"/>
    <col min="14" max="14" width="0.85546875" style="3" customWidth="1"/>
    <col min="15" max="15" width="12.85546875" style="3" bestFit="1" customWidth="1"/>
    <col min="16" max="16" width="1" style="3" customWidth="1"/>
    <col min="17" max="17" width="11.28515625" style="3" bestFit="1" customWidth="1"/>
    <col min="18" max="18" width="0.7109375" style="3" customWidth="1"/>
    <col min="19" max="19" width="12.85546875" style="3" bestFit="1" customWidth="1"/>
    <col min="20" max="37" width="9.140625" style="3"/>
    <col min="38" max="38" width="2.85546875" style="3" bestFit="1" customWidth="1"/>
    <col min="39" max="16384" width="9.140625" style="3"/>
  </cols>
  <sheetData>
    <row r="1" spans="1:38" ht="21" x14ac:dyDescent="0.55000000000000004">
      <c r="A1" s="139" t="str">
        <f>درآمدها!A1</f>
        <v xml:space="preserve">صندوق سرمایه گذاری کارگزاری پارسیان 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38" ht="21" x14ac:dyDescent="0.55000000000000004">
      <c r="A2" s="139" t="s">
        <v>62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</row>
    <row r="3" spans="1:38" ht="21" x14ac:dyDescent="0.55000000000000004">
      <c r="A3" s="139" t="str">
        <f>درآمدها!A3</f>
        <v>برای ماه منتهی به 1402/11/27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38" ht="21" x14ac:dyDescent="0.4">
      <c r="A4" s="160" t="s">
        <v>9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23"/>
      <c r="U4" s="23"/>
      <c r="V4" s="23"/>
    </row>
    <row r="5" spans="1:38" ht="16.5" customHeight="1" thickBot="1" x14ac:dyDescent="0.45">
      <c r="C5" s="142" t="s">
        <v>43</v>
      </c>
      <c r="D5" s="142"/>
      <c r="E5" s="142"/>
      <c r="F5" s="142"/>
      <c r="G5" s="142"/>
      <c r="I5" s="162" t="s">
        <v>228</v>
      </c>
      <c r="J5" s="162"/>
      <c r="K5" s="162"/>
      <c r="L5" s="162"/>
      <c r="M5" s="162"/>
      <c r="N5" s="2"/>
      <c r="O5" s="162" t="s">
        <v>229</v>
      </c>
      <c r="P5" s="162"/>
      <c r="Q5" s="162"/>
      <c r="R5" s="162"/>
      <c r="S5" s="162"/>
      <c r="T5" s="2"/>
      <c r="U5" s="2"/>
      <c r="V5" s="2"/>
    </row>
    <row r="6" spans="1:38" ht="47.25" customHeight="1" thickBot="1" x14ac:dyDescent="0.45">
      <c r="A6" s="27" t="s">
        <v>31</v>
      </c>
      <c r="B6" s="28"/>
      <c r="C6" s="29" t="s">
        <v>37</v>
      </c>
      <c r="D6" s="30"/>
      <c r="E6" s="27" t="s">
        <v>42</v>
      </c>
      <c r="F6" s="28"/>
      <c r="G6" s="27" t="s">
        <v>38</v>
      </c>
      <c r="H6" s="28"/>
      <c r="I6" s="27" t="s">
        <v>39</v>
      </c>
      <c r="J6" s="28"/>
      <c r="K6" s="51" t="s">
        <v>40</v>
      </c>
      <c r="L6" s="28"/>
      <c r="M6" s="27" t="s">
        <v>41</v>
      </c>
      <c r="O6" s="27" t="s">
        <v>39</v>
      </c>
      <c r="P6" s="28"/>
      <c r="Q6" s="31" t="s">
        <v>40</v>
      </c>
      <c r="R6" s="28"/>
      <c r="S6" s="27" t="s">
        <v>41</v>
      </c>
    </row>
    <row r="7" spans="1:38" x14ac:dyDescent="0.4">
      <c r="A7" s="75" t="s">
        <v>83</v>
      </c>
      <c r="B7" s="76"/>
      <c r="C7" s="77" t="s">
        <v>176</v>
      </c>
      <c r="D7" s="78"/>
      <c r="E7" s="79">
        <v>3363000</v>
      </c>
      <c r="F7" s="79"/>
      <c r="G7" s="79">
        <v>6800</v>
      </c>
      <c r="H7" s="80"/>
      <c r="I7" s="81">
        <v>22868400000</v>
      </c>
      <c r="J7" s="81"/>
      <c r="K7" s="82">
        <v>-171007750</v>
      </c>
      <c r="L7" s="81"/>
      <c r="M7" s="181">
        <f>I7+K7</f>
        <v>22697392250</v>
      </c>
      <c r="N7" s="80"/>
      <c r="O7" s="180">
        <v>22868400000</v>
      </c>
      <c r="P7" s="81"/>
      <c r="Q7" s="73">
        <v>-171007750</v>
      </c>
      <c r="R7" s="81"/>
      <c r="S7" s="81">
        <f>O7+Q7</f>
        <v>22697392250</v>
      </c>
      <c r="AL7" s="6" t="s">
        <v>13</v>
      </c>
    </row>
    <row r="8" spans="1:38" ht="16.5" thickBot="1" x14ac:dyDescent="0.45">
      <c r="A8" s="75" t="s">
        <v>81</v>
      </c>
      <c r="B8" s="76"/>
      <c r="C8" s="77" t="s">
        <v>177</v>
      </c>
      <c r="D8" s="78"/>
      <c r="E8" s="79">
        <v>3630000</v>
      </c>
      <c r="F8" s="79"/>
      <c r="G8" s="79">
        <v>2330</v>
      </c>
      <c r="H8" s="80"/>
      <c r="I8" s="81">
        <v>0</v>
      </c>
      <c r="J8" s="81"/>
      <c r="K8" s="82">
        <v>0</v>
      </c>
      <c r="L8" s="81"/>
      <c r="M8" s="73">
        <f>I8+K8</f>
        <v>0</v>
      </c>
      <c r="N8" s="80"/>
      <c r="O8" s="81">
        <v>8457900000</v>
      </c>
      <c r="P8" s="81"/>
      <c r="Q8" s="73">
        <v>0</v>
      </c>
      <c r="R8" s="81"/>
      <c r="S8" s="81">
        <f>O8+Q8</f>
        <v>8457900000</v>
      </c>
      <c r="AL8" s="8" t="s">
        <v>13</v>
      </c>
    </row>
    <row r="9" spans="1:38" ht="16.5" thickBot="1" x14ac:dyDescent="0.45">
      <c r="A9" s="75" t="s">
        <v>94</v>
      </c>
      <c r="B9" s="76"/>
      <c r="C9" s="77" t="s">
        <v>178</v>
      </c>
      <c r="D9" s="78"/>
      <c r="E9" s="79">
        <v>268092</v>
      </c>
      <c r="F9" s="79"/>
      <c r="G9" s="79">
        <v>27500</v>
      </c>
      <c r="H9" s="80"/>
      <c r="I9" s="81">
        <v>0</v>
      </c>
      <c r="J9" s="81"/>
      <c r="K9" s="82">
        <v>0</v>
      </c>
      <c r="L9" s="81"/>
      <c r="M9" s="73">
        <f>I9+K9</f>
        <v>0</v>
      </c>
      <c r="N9" s="80"/>
      <c r="O9" s="81">
        <v>7372530000</v>
      </c>
      <c r="P9" s="81"/>
      <c r="Q9" s="73">
        <v>0</v>
      </c>
      <c r="R9" s="81"/>
      <c r="S9" s="81">
        <f>O9+Q9</f>
        <v>7372530000</v>
      </c>
      <c r="AL9" s="9" t="s">
        <v>13</v>
      </c>
    </row>
    <row r="10" spans="1:38" ht="16.5" thickTop="1" x14ac:dyDescent="0.4">
      <c r="A10" s="75" t="s">
        <v>80</v>
      </c>
      <c r="B10" s="76"/>
      <c r="C10" s="77" t="s">
        <v>179</v>
      </c>
      <c r="D10" s="78"/>
      <c r="E10" s="79">
        <v>50125053</v>
      </c>
      <c r="F10" s="79"/>
      <c r="G10" s="79">
        <v>130</v>
      </c>
      <c r="H10" s="80"/>
      <c r="I10" s="81">
        <v>0</v>
      </c>
      <c r="J10" s="81"/>
      <c r="K10" s="82">
        <v>0</v>
      </c>
      <c r="L10" s="81"/>
      <c r="M10" s="73">
        <f>I10+K10</f>
        <v>0</v>
      </c>
      <c r="N10" s="80"/>
      <c r="O10" s="81">
        <v>6516256890</v>
      </c>
      <c r="P10" s="81"/>
      <c r="Q10" s="73">
        <v>0</v>
      </c>
      <c r="R10" s="81"/>
      <c r="S10" s="81">
        <f>O10+Q10</f>
        <v>6516256890</v>
      </c>
    </row>
    <row r="11" spans="1:38" x14ac:dyDescent="0.4">
      <c r="A11" s="75" t="s">
        <v>98</v>
      </c>
      <c r="B11" s="76"/>
      <c r="C11" s="77" t="s">
        <v>180</v>
      </c>
      <c r="D11" s="78"/>
      <c r="E11" s="79">
        <v>2800000</v>
      </c>
      <c r="F11" s="79"/>
      <c r="G11" s="79">
        <v>2270</v>
      </c>
      <c r="H11" s="80"/>
      <c r="I11" s="81">
        <v>0</v>
      </c>
      <c r="J11" s="81"/>
      <c r="K11" s="82">
        <v>0</v>
      </c>
      <c r="L11" s="81"/>
      <c r="M11" s="73">
        <f>I11+K11</f>
        <v>0</v>
      </c>
      <c r="N11" s="80"/>
      <c r="O11" s="81">
        <v>6356000000</v>
      </c>
      <c r="P11" s="81"/>
      <c r="Q11" s="73">
        <v>0</v>
      </c>
      <c r="R11" s="81"/>
      <c r="S11" s="81">
        <f>O11+Q11</f>
        <v>6356000000</v>
      </c>
    </row>
    <row r="12" spans="1:38" x14ac:dyDescent="0.4">
      <c r="A12" s="75" t="s">
        <v>101</v>
      </c>
      <c r="B12" s="76"/>
      <c r="C12" s="77" t="s">
        <v>181</v>
      </c>
      <c r="D12" s="78"/>
      <c r="E12" s="79">
        <v>22800000</v>
      </c>
      <c r="F12" s="79"/>
      <c r="G12" s="79">
        <v>188</v>
      </c>
      <c r="H12" s="80"/>
      <c r="I12" s="81">
        <v>0</v>
      </c>
      <c r="J12" s="81"/>
      <c r="K12" s="82">
        <v>0</v>
      </c>
      <c r="L12" s="81"/>
      <c r="M12" s="73"/>
      <c r="N12" s="80"/>
      <c r="O12" s="81">
        <v>4286400000</v>
      </c>
      <c r="P12" s="81"/>
      <c r="Q12" s="73">
        <v>0</v>
      </c>
      <c r="R12" s="81"/>
      <c r="S12" s="81">
        <f>O12+Q12</f>
        <v>4286400000</v>
      </c>
    </row>
    <row r="13" spans="1:38" x14ac:dyDescent="0.4">
      <c r="A13" s="75" t="s">
        <v>104</v>
      </c>
      <c r="B13" s="76"/>
      <c r="C13" s="77" t="s">
        <v>182</v>
      </c>
      <c r="D13" s="78"/>
      <c r="E13" s="79">
        <v>518193</v>
      </c>
      <c r="F13" s="79"/>
      <c r="G13" s="79">
        <v>7220</v>
      </c>
      <c r="H13" s="80"/>
      <c r="I13" s="81">
        <v>3741353460</v>
      </c>
      <c r="J13" s="81"/>
      <c r="K13" s="82">
        <v>-7671948</v>
      </c>
      <c r="L13" s="81"/>
      <c r="M13" s="73">
        <v>0</v>
      </c>
      <c r="N13" s="80"/>
      <c r="O13" s="81">
        <v>3741353460</v>
      </c>
      <c r="P13" s="81"/>
      <c r="Q13" s="73">
        <v>-7671948</v>
      </c>
      <c r="R13" s="81"/>
      <c r="S13" s="81">
        <f>O13+Q13</f>
        <v>3733681512</v>
      </c>
    </row>
    <row r="14" spans="1:38" x14ac:dyDescent="0.4">
      <c r="A14" s="75" t="s">
        <v>109</v>
      </c>
      <c r="B14" s="76"/>
      <c r="C14" s="77" t="s">
        <v>183</v>
      </c>
      <c r="D14" s="78"/>
      <c r="E14" s="79">
        <v>3500000</v>
      </c>
      <c r="F14" s="79"/>
      <c r="G14" s="79">
        <v>1000</v>
      </c>
      <c r="H14" s="80"/>
      <c r="I14" s="81">
        <v>0</v>
      </c>
      <c r="J14" s="81"/>
      <c r="K14" s="82">
        <v>0</v>
      </c>
      <c r="L14" s="81"/>
      <c r="M14" s="73">
        <f>I14+K14</f>
        <v>0</v>
      </c>
      <c r="N14" s="80"/>
      <c r="O14" s="81">
        <v>3500000000</v>
      </c>
      <c r="P14" s="81"/>
      <c r="Q14" s="73">
        <v>0</v>
      </c>
      <c r="R14" s="81"/>
      <c r="S14" s="81">
        <f>O14+Q14</f>
        <v>3500000000</v>
      </c>
    </row>
    <row r="15" spans="1:38" x14ac:dyDescent="0.4">
      <c r="A15" s="75" t="s">
        <v>95</v>
      </c>
      <c r="B15" s="76"/>
      <c r="C15" s="77" t="s">
        <v>179</v>
      </c>
      <c r="D15" s="78"/>
      <c r="E15" s="79">
        <v>56020001</v>
      </c>
      <c r="F15" s="79"/>
      <c r="G15" s="79">
        <v>58</v>
      </c>
      <c r="H15" s="80"/>
      <c r="I15" s="81">
        <v>0</v>
      </c>
      <c r="J15" s="81"/>
      <c r="K15" s="82">
        <v>0</v>
      </c>
      <c r="L15" s="81"/>
      <c r="M15" s="73">
        <f>I15+K15</f>
        <v>0</v>
      </c>
      <c r="N15" s="80"/>
      <c r="O15" s="81">
        <v>3249160058</v>
      </c>
      <c r="P15" s="81"/>
      <c r="Q15" s="73">
        <v>0</v>
      </c>
      <c r="R15" s="81"/>
      <c r="S15" s="81">
        <f>O15+Q15</f>
        <v>3249160058</v>
      </c>
    </row>
    <row r="16" spans="1:38" ht="31.5" x14ac:dyDescent="0.4">
      <c r="A16" s="83" t="s">
        <v>184</v>
      </c>
      <c r="B16" s="76"/>
      <c r="C16" s="77" t="s">
        <v>185</v>
      </c>
      <c r="D16" s="78"/>
      <c r="E16" s="77" t="s">
        <v>185</v>
      </c>
      <c r="F16" s="77"/>
      <c r="G16" s="77" t="s">
        <v>185</v>
      </c>
      <c r="H16" s="80"/>
      <c r="I16" s="81">
        <v>3085705720</v>
      </c>
      <c r="J16" s="81"/>
      <c r="K16" s="73">
        <v>0</v>
      </c>
      <c r="L16" s="81"/>
      <c r="M16" s="73">
        <v>3085705720</v>
      </c>
      <c r="N16" s="80"/>
      <c r="O16" s="81">
        <v>3085705720</v>
      </c>
      <c r="P16" s="81"/>
      <c r="Q16" s="73">
        <v>0</v>
      </c>
      <c r="R16" s="81"/>
      <c r="S16" s="81">
        <v>3085705720</v>
      </c>
    </row>
    <row r="17" spans="1:19" x14ac:dyDescent="0.4">
      <c r="A17" s="75" t="s">
        <v>86</v>
      </c>
      <c r="B17" s="76"/>
      <c r="C17" s="77" t="s">
        <v>186</v>
      </c>
      <c r="D17" s="78"/>
      <c r="E17" s="79">
        <v>6077358</v>
      </c>
      <c r="F17" s="79"/>
      <c r="G17" s="79">
        <v>500</v>
      </c>
      <c r="H17" s="80"/>
      <c r="I17" s="81">
        <v>0</v>
      </c>
      <c r="J17" s="81"/>
      <c r="K17" s="82">
        <v>0</v>
      </c>
      <c r="L17" s="81"/>
      <c r="M17" s="73">
        <f>I17+K17</f>
        <v>0</v>
      </c>
      <c r="N17" s="80"/>
      <c r="O17" s="81">
        <v>3038679000</v>
      </c>
      <c r="P17" s="81"/>
      <c r="Q17" s="73">
        <v>0</v>
      </c>
      <c r="R17" s="81"/>
      <c r="S17" s="81">
        <f>O17+Q17</f>
        <v>3038679000</v>
      </c>
    </row>
    <row r="18" spans="1:19" x14ac:dyDescent="0.4">
      <c r="A18" s="83" t="s">
        <v>87</v>
      </c>
      <c r="B18" s="76"/>
      <c r="C18" s="77" t="s">
        <v>187</v>
      </c>
      <c r="D18" s="78"/>
      <c r="E18" s="77">
        <v>3350000</v>
      </c>
      <c r="F18" s="77"/>
      <c r="G18" s="77">
        <v>900</v>
      </c>
      <c r="H18" s="80"/>
      <c r="I18" s="81">
        <v>0</v>
      </c>
      <c r="J18" s="81"/>
      <c r="K18" s="82">
        <v>0</v>
      </c>
      <c r="L18" s="81"/>
      <c r="M18" s="73">
        <v>0</v>
      </c>
      <c r="N18" s="80"/>
      <c r="O18" s="81">
        <v>3015000000</v>
      </c>
      <c r="P18" s="81"/>
      <c r="Q18" s="73">
        <v>0</v>
      </c>
      <c r="R18" s="81"/>
      <c r="S18" s="81">
        <f>O18+Q18</f>
        <v>3015000000</v>
      </c>
    </row>
    <row r="19" spans="1:19" x14ac:dyDescent="0.4">
      <c r="A19" s="75" t="s">
        <v>97</v>
      </c>
      <c r="B19" s="76"/>
      <c r="C19" s="77" t="s">
        <v>181</v>
      </c>
      <c r="D19" s="78"/>
      <c r="E19" s="79">
        <v>3016724</v>
      </c>
      <c r="F19" s="79"/>
      <c r="G19" s="79">
        <v>700</v>
      </c>
      <c r="H19" s="80"/>
      <c r="I19" s="81">
        <v>0</v>
      </c>
      <c r="J19" s="81"/>
      <c r="K19" s="82">
        <v>0</v>
      </c>
      <c r="L19" s="81"/>
      <c r="M19" s="73"/>
      <c r="N19" s="80"/>
      <c r="O19" s="81">
        <v>2111706800</v>
      </c>
      <c r="P19" s="81"/>
      <c r="Q19" s="73">
        <v>0</v>
      </c>
      <c r="R19" s="81"/>
      <c r="S19" s="81">
        <f>O19+Q19</f>
        <v>2111706800</v>
      </c>
    </row>
    <row r="20" spans="1:19" x14ac:dyDescent="0.4">
      <c r="A20" s="75" t="s">
        <v>84</v>
      </c>
      <c r="B20" s="76"/>
      <c r="C20" s="77" t="s">
        <v>186</v>
      </c>
      <c r="D20" s="78"/>
      <c r="E20" s="79">
        <v>15575866</v>
      </c>
      <c r="F20" s="79"/>
      <c r="G20" s="79">
        <v>125</v>
      </c>
      <c r="H20" s="80"/>
      <c r="I20" s="81">
        <v>0</v>
      </c>
      <c r="J20" s="81"/>
      <c r="K20" s="82">
        <v>0</v>
      </c>
      <c r="L20" s="81"/>
      <c r="M20" s="73">
        <f>I20+K20</f>
        <v>0</v>
      </c>
      <c r="N20" s="80"/>
      <c r="O20" s="81">
        <v>1946983250</v>
      </c>
      <c r="P20" s="81"/>
      <c r="Q20" s="73">
        <v>0</v>
      </c>
      <c r="R20" s="81"/>
      <c r="S20" s="81">
        <f>O20+Q20</f>
        <v>1946983250</v>
      </c>
    </row>
    <row r="21" spans="1:19" x14ac:dyDescent="0.4">
      <c r="A21" s="75" t="s">
        <v>105</v>
      </c>
      <c r="B21" s="76"/>
      <c r="C21" s="77" t="s">
        <v>188</v>
      </c>
      <c r="D21" s="78"/>
      <c r="E21" s="79">
        <v>846526</v>
      </c>
      <c r="F21" s="79"/>
      <c r="G21" s="79">
        <v>1360</v>
      </c>
      <c r="H21" s="80"/>
      <c r="I21" s="81">
        <v>0</v>
      </c>
      <c r="J21" s="81"/>
      <c r="K21" s="82">
        <v>0</v>
      </c>
      <c r="L21" s="81"/>
      <c r="M21" s="73">
        <v>0</v>
      </c>
      <c r="N21" s="80"/>
      <c r="O21" s="81">
        <v>1151275360</v>
      </c>
      <c r="P21" s="81"/>
      <c r="Q21" s="73">
        <v>0</v>
      </c>
      <c r="R21" s="81"/>
      <c r="S21" s="81">
        <f>O21+Q21</f>
        <v>1151275360</v>
      </c>
    </row>
    <row r="22" spans="1:19" x14ac:dyDescent="0.4">
      <c r="A22" s="75" t="s">
        <v>140</v>
      </c>
      <c r="B22" s="76"/>
      <c r="C22" s="77" t="s">
        <v>189</v>
      </c>
      <c r="D22" s="78"/>
      <c r="E22" s="79">
        <v>281880</v>
      </c>
      <c r="F22" s="79"/>
      <c r="G22" s="79">
        <v>3790</v>
      </c>
      <c r="H22" s="80"/>
      <c r="I22" s="81">
        <v>1068325200</v>
      </c>
      <c r="J22" s="81"/>
      <c r="K22" s="82">
        <v>-69762593</v>
      </c>
      <c r="L22" s="81"/>
      <c r="M22" s="73">
        <f>I22+K22</f>
        <v>998562607</v>
      </c>
      <c r="N22" s="80"/>
      <c r="O22" s="81">
        <v>1068325200</v>
      </c>
      <c r="P22" s="81"/>
      <c r="Q22" s="73">
        <v>-69762593</v>
      </c>
      <c r="R22" s="81"/>
      <c r="S22" s="81">
        <f>O22+Q22</f>
        <v>998562607</v>
      </c>
    </row>
    <row r="23" spans="1:19" x14ac:dyDescent="0.4">
      <c r="A23" s="75" t="s">
        <v>93</v>
      </c>
      <c r="B23" s="76"/>
      <c r="C23" s="77" t="s">
        <v>190</v>
      </c>
      <c r="D23" s="78"/>
      <c r="E23" s="79">
        <v>220000</v>
      </c>
      <c r="F23" s="79"/>
      <c r="G23" s="79">
        <v>4332</v>
      </c>
      <c r="H23" s="80"/>
      <c r="I23" s="180">
        <v>0</v>
      </c>
      <c r="J23" s="81"/>
      <c r="K23" s="181">
        <v>0</v>
      </c>
      <c r="L23" s="81"/>
      <c r="M23" s="181">
        <v>0</v>
      </c>
      <c r="N23" s="80"/>
      <c r="O23" s="180">
        <v>953040000</v>
      </c>
      <c r="P23" s="81"/>
      <c r="Q23" s="181">
        <v>0</v>
      </c>
      <c r="R23" s="81"/>
      <c r="S23" s="81">
        <f>O23+Q23</f>
        <v>953040000</v>
      </c>
    </row>
    <row r="24" spans="1:19" x14ac:dyDescent="0.4">
      <c r="A24" s="75" t="s">
        <v>116</v>
      </c>
      <c r="B24" s="76"/>
      <c r="C24" s="77" t="s">
        <v>191</v>
      </c>
      <c r="D24" s="78"/>
      <c r="E24" s="79">
        <v>1209000</v>
      </c>
      <c r="F24" s="79"/>
      <c r="G24" s="79">
        <v>720</v>
      </c>
      <c r="H24" s="80"/>
      <c r="I24" s="81">
        <v>0</v>
      </c>
      <c r="J24" s="81"/>
      <c r="K24" s="82">
        <v>0</v>
      </c>
      <c r="L24" s="81"/>
      <c r="M24" s="73">
        <f>I24+K24</f>
        <v>0</v>
      </c>
      <c r="N24" s="80"/>
      <c r="O24" s="81">
        <v>870480000</v>
      </c>
      <c r="P24" s="81"/>
      <c r="Q24" s="73">
        <v>-29937143</v>
      </c>
      <c r="R24" s="81"/>
      <c r="S24" s="81">
        <f>O24+Q24</f>
        <v>840542857</v>
      </c>
    </row>
    <row r="25" spans="1:19" x14ac:dyDescent="0.4">
      <c r="A25" s="75" t="s">
        <v>146</v>
      </c>
      <c r="B25" s="76"/>
      <c r="C25" s="77" t="s">
        <v>192</v>
      </c>
      <c r="D25" s="78"/>
      <c r="E25" s="79">
        <v>332000</v>
      </c>
      <c r="F25" s="79"/>
      <c r="G25" s="79">
        <v>2395</v>
      </c>
      <c r="H25" s="80"/>
      <c r="I25" s="81">
        <v>0</v>
      </c>
      <c r="J25" s="81"/>
      <c r="K25" s="82">
        <v>0</v>
      </c>
      <c r="L25" s="81"/>
      <c r="M25" s="73">
        <f>I25+K25</f>
        <v>0</v>
      </c>
      <c r="N25" s="80"/>
      <c r="O25" s="81">
        <v>795140000</v>
      </c>
      <c r="P25" s="81"/>
      <c r="Q25" s="73">
        <v>-24798660</v>
      </c>
      <c r="R25" s="81"/>
      <c r="S25" s="81">
        <f>O25+Q25</f>
        <v>770341340</v>
      </c>
    </row>
    <row r="26" spans="1:19" x14ac:dyDescent="0.4">
      <c r="A26" s="83" t="s">
        <v>127</v>
      </c>
      <c r="B26" s="76"/>
      <c r="C26" s="77" t="s">
        <v>193</v>
      </c>
      <c r="D26" s="78"/>
      <c r="E26" s="77">
        <v>3968000</v>
      </c>
      <c r="F26" s="77"/>
      <c r="G26" s="77">
        <v>105</v>
      </c>
      <c r="H26" s="80"/>
      <c r="I26" s="81">
        <v>416640000</v>
      </c>
      <c r="J26" s="81"/>
      <c r="K26" s="82">
        <v>-32858044</v>
      </c>
      <c r="L26" s="81"/>
      <c r="M26" s="73">
        <f>I26+K26</f>
        <v>383781956</v>
      </c>
      <c r="N26" s="80"/>
      <c r="O26" s="81">
        <v>416640000</v>
      </c>
      <c r="P26" s="81"/>
      <c r="Q26" s="73">
        <v>-32858044</v>
      </c>
      <c r="R26" s="81"/>
      <c r="S26" s="81">
        <f>O26+Q26</f>
        <v>383781956</v>
      </c>
    </row>
    <row r="27" spans="1:19" x14ac:dyDescent="0.4">
      <c r="A27" s="75" t="s">
        <v>194</v>
      </c>
      <c r="B27" s="76"/>
      <c r="C27" s="77" t="s">
        <v>195</v>
      </c>
      <c r="D27" s="78"/>
      <c r="E27" s="79">
        <v>1239097</v>
      </c>
      <c r="F27" s="79"/>
      <c r="G27" s="79">
        <v>243</v>
      </c>
      <c r="H27" s="80"/>
      <c r="I27" s="81">
        <v>0</v>
      </c>
      <c r="J27" s="81"/>
      <c r="K27" s="82">
        <v>0</v>
      </c>
      <c r="L27" s="81"/>
      <c r="M27" s="73">
        <f>I27+K27</f>
        <v>0</v>
      </c>
      <c r="N27" s="80"/>
      <c r="O27" s="81">
        <v>301100571</v>
      </c>
      <c r="P27" s="81"/>
      <c r="Q27" s="73">
        <v>0</v>
      </c>
      <c r="R27" s="81"/>
      <c r="S27" s="81">
        <f>O27+Q27</f>
        <v>301100571</v>
      </c>
    </row>
    <row r="28" spans="1:19" x14ac:dyDescent="0.4">
      <c r="A28" s="75" t="s">
        <v>91</v>
      </c>
      <c r="B28" s="76"/>
      <c r="C28" s="77" t="s">
        <v>196</v>
      </c>
      <c r="D28" s="78"/>
      <c r="E28" s="79">
        <v>2109652</v>
      </c>
      <c r="F28" s="79"/>
      <c r="G28" s="79">
        <v>140</v>
      </c>
      <c r="H28" s="80"/>
      <c r="I28" s="81">
        <v>0</v>
      </c>
      <c r="J28" s="81"/>
      <c r="K28" s="82">
        <v>0</v>
      </c>
      <c r="L28" s="81"/>
      <c r="M28" s="73">
        <f>I28+K28</f>
        <v>0</v>
      </c>
      <c r="N28" s="80"/>
      <c r="O28" s="81">
        <v>295351280</v>
      </c>
      <c r="P28" s="81"/>
      <c r="Q28" s="73">
        <v>0</v>
      </c>
      <c r="R28" s="81"/>
      <c r="S28" s="81">
        <f>O28+Q28</f>
        <v>295351280</v>
      </c>
    </row>
    <row r="29" spans="1:19" x14ac:dyDescent="0.4">
      <c r="A29" s="75" t="s">
        <v>159</v>
      </c>
      <c r="B29" s="76"/>
      <c r="C29" s="77" t="s">
        <v>197</v>
      </c>
      <c r="D29" s="78"/>
      <c r="E29" s="79">
        <v>1303000</v>
      </c>
      <c r="F29" s="79"/>
      <c r="G29" s="79">
        <v>150</v>
      </c>
      <c r="H29" s="80"/>
      <c r="I29" s="81">
        <v>0</v>
      </c>
      <c r="J29" s="81"/>
      <c r="K29" s="82">
        <v>0</v>
      </c>
      <c r="L29" s="81"/>
      <c r="M29" s="73">
        <f>I29+K29</f>
        <v>0</v>
      </c>
      <c r="N29" s="80"/>
      <c r="O29" s="81">
        <v>195450000</v>
      </c>
      <c r="P29" s="81"/>
      <c r="Q29" s="73">
        <v>-8084931</v>
      </c>
      <c r="R29" s="81"/>
      <c r="S29" s="81">
        <f>O29+Q29</f>
        <v>187365069</v>
      </c>
    </row>
    <row r="30" spans="1:19" x14ac:dyDescent="0.4">
      <c r="A30" s="75" t="s">
        <v>128</v>
      </c>
      <c r="B30" s="76"/>
      <c r="C30" s="77" t="s">
        <v>198</v>
      </c>
      <c r="D30" s="78"/>
      <c r="E30" s="79">
        <v>4020000</v>
      </c>
      <c r="F30" s="79"/>
      <c r="G30" s="79">
        <v>44</v>
      </c>
      <c r="H30" s="80"/>
      <c r="I30" s="81">
        <v>176880000</v>
      </c>
      <c r="J30" s="81"/>
      <c r="K30" s="82">
        <v>-23618991</v>
      </c>
      <c r="L30" s="81"/>
      <c r="M30" s="73">
        <f>I30+K30</f>
        <v>153261009</v>
      </c>
      <c r="N30" s="80"/>
      <c r="O30" s="81">
        <v>176880000</v>
      </c>
      <c r="P30" s="81"/>
      <c r="Q30" s="73">
        <v>-23618991</v>
      </c>
      <c r="R30" s="81"/>
      <c r="S30" s="81">
        <f>O30+Q30</f>
        <v>153261009</v>
      </c>
    </row>
    <row r="31" spans="1:19" x14ac:dyDescent="0.4">
      <c r="A31" s="75" t="s">
        <v>106</v>
      </c>
      <c r="B31" s="76"/>
      <c r="C31" s="77" t="s">
        <v>199</v>
      </c>
      <c r="D31" s="78"/>
      <c r="E31" s="79">
        <v>1372730</v>
      </c>
      <c r="F31" s="79"/>
      <c r="G31" s="79">
        <v>100</v>
      </c>
      <c r="H31" s="80"/>
      <c r="I31" s="81">
        <v>0</v>
      </c>
      <c r="J31" s="81"/>
      <c r="K31" s="82">
        <v>0</v>
      </c>
      <c r="L31" s="81"/>
      <c r="M31" s="73">
        <f>I31+K31</f>
        <v>0</v>
      </c>
      <c r="N31" s="80"/>
      <c r="O31" s="81">
        <f>137273000+6764</f>
        <v>137279764</v>
      </c>
      <c r="P31" s="81"/>
      <c r="Q31" s="73">
        <v>0</v>
      </c>
      <c r="R31" s="81"/>
      <c r="S31" s="81">
        <f>O31+Q31</f>
        <v>137279764</v>
      </c>
    </row>
    <row r="32" spans="1:19" x14ac:dyDescent="0.4">
      <c r="A32" s="75" t="s">
        <v>152</v>
      </c>
      <c r="B32" s="76"/>
      <c r="C32" s="77" t="s">
        <v>200</v>
      </c>
      <c r="D32" s="78"/>
      <c r="E32" s="79">
        <v>1036000</v>
      </c>
      <c r="F32" s="79"/>
      <c r="G32" s="79">
        <v>55</v>
      </c>
      <c r="H32" s="80"/>
      <c r="I32" s="81">
        <v>0</v>
      </c>
      <c r="J32" s="81"/>
      <c r="K32" s="82">
        <v>0</v>
      </c>
      <c r="L32" s="81"/>
      <c r="M32" s="73">
        <f>I32+K32</f>
        <v>0</v>
      </c>
      <c r="N32" s="80"/>
      <c r="O32" s="81">
        <v>56980000</v>
      </c>
      <c r="P32" s="81"/>
      <c r="Q32" s="73">
        <v>-1347330</v>
      </c>
      <c r="R32" s="81"/>
      <c r="S32" s="81">
        <f>O32+Q32</f>
        <v>55632670</v>
      </c>
    </row>
    <row r="33" spans="1:22" x14ac:dyDescent="0.4">
      <c r="A33" s="75" t="s">
        <v>90</v>
      </c>
      <c r="B33" s="76"/>
      <c r="C33" s="77" t="s">
        <v>201</v>
      </c>
      <c r="D33" s="78"/>
      <c r="E33" s="79">
        <v>3095884</v>
      </c>
      <c r="F33" s="79"/>
      <c r="G33" s="79">
        <v>11</v>
      </c>
      <c r="H33" s="80"/>
      <c r="I33" s="81">
        <v>0</v>
      </c>
      <c r="J33" s="81"/>
      <c r="K33" s="82">
        <v>0</v>
      </c>
      <c r="L33" s="81"/>
      <c r="M33" s="73">
        <f>I33+K33</f>
        <v>0</v>
      </c>
      <c r="N33" s="80"/>
      <c r="O33" s="81">
        <v>34054724</v>
      </c>
      <c r="P33" s="81"/>
      <c r="Q33" s="73">
        <v>0</v>
      </c>
      <c r="R33" s="81"/>
      <c r="S33" s="81">
        <f>O33+Q33</f>
        <v>34054724</v>
      </c>
    </row>
    <row r="34" spans="1:22" x14ac:dyDescent="0.4">
      <c r="A34" s="75" t="s">
        <v>108</v>
      </c>
      <c r="B34" s="76"/>
      <c r="C34" s="77" t="s">
        <v>202</v>
      </c>
      <c r="D34" s="78"/>
      <c r="E34" s="79">
        <v>500000</v>
      </c>
      <c r="F34" s="79"/>
      <c r="G34" s="79">
        <v>61</v>
      </c>
      <c r="H34" s="80"/>
      <c r="I34" s="81">
        <v>0</v>
      </c>
      <c r="J34" s="81"/>
      <c r="K34" s="82">
        <v>0</v>
      </c>
      <c r="L34" s="81"/>
      <c r="M34" s="73">
        <f>I34+K34</f>
        <v>0</v>
      </c>
      <c r="N34" s="80"/>
      <c r="O34" s="81">
        <v>30500000</v>
      </c>
      <c r="P34" s="81"/>
      <c r="Q34" s="73">
        <v>0</v>
      </c>
      <c r="R34" s="81"/>
      <c r="S34" s="81">
        <f>O34+Q34</f>
        <v>30500000</v>
      </c>
    </row>
    <row r="35" spans="1:22" x14ac:dyDescent="0.4">
      <c r="A35" s="75" t="s">
        <v>118</v>
      </c>
      <c r="B35" s="76"/>
      <c r="C35" s="77" t="s">
        <v>203</v>
      </c>
      <c r="D35" s="78"/>
      <c r="E35" s="79">
        <v>1866538</v>
      </c>
      <c r="F35" s="79"/>
      <c r="G35" s="79">
        <v>10</v>
      </c>
      <c r="H35" s="80"/>
      <c r="I35" s="81">
        <v>18665380</v>
      </c>
      <c r="J35" s="81"/>
      <c r="K35" s="82">
        <v>-2415258</v>
      </c>
      <c r="L35" s="81"/>
      <c r="M35" s="73">
        <f>I35+K35</f>
        <v>16250122</v>
      </c>
      <c r="N35" s="80"/>
      <c r="O35" s="81">
        <v>18665380</v>
      </c>
      <c r="P35" s="81"/>
      <c r="Q35" s="73">
        <v>-2415258</v>
      </c>
      <c r="R35" s="81"/>
      <c r="S35" s="81">
        <f>O35+Q35</f>
        <v>16250122</v>
      </c>
    </row>
    <row r="36" spans="1:22" ht="16.5" thickBot="1" x14ac:dyDescent="0.45">
      <c r="A36" s="6" t="s">
        <v>126</v>
      </c>
      <c r="C36" s="6" t="s">
        <v>179</v>
      </c>
      <c r="E36" s="6">
        <v>2100000</v>
      </c>
      <c r="G36" s="84">
        <v>4</v>
      </c>
      <c r="I36" s="178">
        <v>0</v>
      </c>
      <c r="K36" s="187">
        <v>0</v>
      </c>
      <c r="M36" s="179">
        <v>0</v>
      </c>
      <c r="O36" s="8">
        <v>8400000</v>
      </c>
      <c r="Q36" s="179">
        <v>0</v>
      </c>
      <c r="S36" s="81">
        <v>8400000</v>
      </c>
    </row>
    <row r="37" spans="1:22" ht="16.5" thickBot="1" x14ac:dyDescent="0.45">
      <c r="A37" s="132" t="s">
        <v>2</v>
      </c>
      <c r="G37" s="84"/>
      <c r="I37" s="85">
        <f>SUM(I7:I36)</f>
        <v>31375969760</v>
      </c>
      <c r="K37" s="85">
        <f>SUM(K7:K36)</f>
        <v>-307334584</v>
      </c>
      <c r="M37" s="85">
        <f>SUM(M7:M36)</f>
        <v>27334953664</v>
      </c>
      <c r="O37" s="85">
        <f>SUM(O7:O36)</f>
        <v>86055637457</v>
      </c>
      <c r="Q37" s="85">
        <f>SUM(Q7:Q36)</f>
        <v>-371502648</v>
      </c>
      <c r="S37" s="86">
        <f>SUM(S7:S36)</f>
        <v>85684134809</v>
      </c>
    </row>
    <row r="38" spans="1:22" ht="16.5" thickTop="1" x14ac:dyDescent="0.4">
      <c r="S38" s="133"/>
    </row>
    <row r="39" spans="1:22" x14ac:dyDescent="0.4">
      <c r="G39" s="39"/>
    </row>
    <row r="40" spans="1:22" x14ac:dyDescent="0.4">
      <c r="G40" s="39"/>
    </row>
    <row r="43" spans="1:22" x14ac:dyDescent="0.4">
      <c r="U43" s="134"/>
    </row>
    <row r="47" spans="1:22" x14ac:dyDescent="0.4">
      <c r="U47" s="39"/>
      <c r="V47" s="39"/>
    </row>
    <row r="48" spans="1:22" x14ac:dyDescent="0.4">
      <c r="S48" s="39"/>
      <c r="U48" s="39"/>
      <c r="V48" s="39"/>
    </row>
  </sheetData>
  <sortState xmlns:xlrd2="http://schemas.microsoft.com/office/spreadsheetml/2017/richdata2" ref="A7:S36">
    <sortCondition descending="1" ref="S7:S36"/>
  </sortState>
  <mergeCells count="7">
    <mergeCell ref="C5:G5"/>
    <mergeCell ref="I5:M5"/>
    <mergeCell ref="O5:S5"/>
    <mergeCell ref="A1:S1"/>
    <mergeCell ref="A2:S2"/>
    <mergeCell ref="A3:S3"/>
    <mergeCell ref="A4:S4"/>
  </mergeCells>
  <conditionalFormatting sqref="A11">
    <cfRule type="duplicateValues" dxfId="11" priority="13"/>
  </conditionalFormatting>
  <conditionalFormatting sqref="A14">
    <cfRule type="duplicateValues" dxfId="10" priority="12"/>
  </conditionalFormatting>
  <conditionalFormatting sqref="A15">
    <cfRule type="duplicateValues" dxfId="9" priority="11"/>
  </conditionalFormatting>
  <conditionalFormatting sqref="A7 A10">
    <cfRule type="duplicateValues" dxfId="8" priority="10"/>
  </conditionalFormatting>
  <conditionalFormatting sqref="A16">
    <cfRule type="duplicateValues" dxfId="7" priority="14"/>
  </conditionalFormatting>
  <conditionalFormatting sqref="A12">
    <cfRule type="duplicateValues" dxfId="6" priority="8"/>
  </conditionalFormatting>
  <conditionalFormatting sqref="A13">
    <cfRule type="duplicateValues" dxfId="5" priority="7"/>
  </conditionalFormatting>
  <conditionalFormatting sqref="A17:A20">
    <cfRule type="duplicateValues" dxfId="4" priority="15"/>
  </conditionalFormatting>
  <conditionalFormatting sqref="A21:A23">
    <cfRule type="duplicateValues" dxfId="3" priority="4"/>
  </conditionalFormatting>
  <conditionalFormatting sqref="A9">
    <cfRule type="duplicateValues" dxfId="2" priority="3"/>
  </conditionalFormatting>
  <conditionalFormatting sqref="A8">
    <cfRule type="duplicateValues" dxfId="1" priority="2"/>
  </conditionalFormatting>
  <conditionalFormatting sqref="A24:A35">
    <cfRule type="duplicateValues" dxfId="0" priority="16"/>
  </conditionalFormatting>
  <pageMargins left="0.7" right="0.7" top="0.75" bottom="0.75" header="0.3" footer="0.3"/>
  <pageSetup scale="7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 سهام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Sara Golmohammadi</cp:lastModifiedBy>
  <cp:lastPrinted>2024-02-06T09:33:07Z</cp:lastPrinted>
  <dcterms:created xsi:type="dcterms:W3CDTF">2017-11-22T14:26:20Z</dcterms:created>
  <dcterms:modified xsi:type="dcterms:W3CDTF">2024-02-24T10:41:28Z</dcterms:modified>
</cp:coreProperties>
</file>