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s.golmohammadi\Desktop\صندوق کارگزاری پارسیان\صورت وضعیت پرتفو\1403\14030227\codal\"/>
    </mc:Choice>
  </mc:AlternateContent>
  <xr:revisionPtr revIDLastSave="0" documentId="13_ncr:1_{ED3C659C-D723-4590-A5E2-BC182696A433}" xr6:coauthVersionLast="47" xr6:coauthVersionMax="47" xr10:uidLastSave="{00000000-0000-0000-0000-000000000000}"/>
  <bookViews>
    <workbookView xWindow="-120" yWindow="-120" windowWidth="29040" windowHeight="15840" tabRatio="897" xr2:uid="{00000000-000D-0000-FFFF-FFFF00000000}"/>
  </bookViews>
  <sheets>
    <sheet name=" سهام" sheetId="21" r:id="rId1"/>
    <sheet name="اوراق" sheetId="24" r:id="rId2"/>
    <sheet name="سپرده" sheetId="2" r:id="rId3"/>
    <sheet name="درآمدها" sheetId="11" r:id="rId4"/>
    <sheet name="درآمد سرمایه گذاری در سهام " sheetId="5" r:id="rId5"/>
    <sheet name="درآمد سرمایه گذاری در اوراق بها" sheetId="6" r:id="rId6"/>
    <sheet name="درآمد سپرده بانکی" sheetId="7" r:id="rId7"/>
    <sheet name="سایر درآمدها" sheetId="8" r:id="rId8"/>
    <sheet name="درآمد سود سهام" sheetId="12" r:id="rId9"/>
    <sheet name="سود اوراق بهادار" sheetId="13" r:id="rId10"/>
    <sheet name="سود  سپرده بانکی" sheetId="22" r:id="rId11"/>
    <sheet name="درآمد ناشی ازفروش" sheetId="15" r:id="rId12"/>
    <sheet name="درآمد ناشی از تغییر قیمت اوراق " sheetId="14" r:id="rId13"/>
  </sheets>
  <definedNames>
    <definedName name="_xlnm._FilterDatabase" localSheetId="4" hidden="1">'درآمد سرمایه گذاری در سهام '!$A$10:$W$75</definedName>
    <definedName name="_xlnm._FilterDatabase" localSheetId="12" hidden="1">'درآمد ناشی از تغییر قیمت اوراق '!$A$6:$W$6</definedName>
    <definedName name="_xlnm.Print_Area" localSheetId="0">' سهام'!$A$1:$W$76</definedName>
    <definedName name="_xlnm.Print_Area" localSheetId="5">'درآمد سرمایه گذاری در اوراق بها'!$A$1:$Q$14</definedName>
    <definedName name="_xlnm.Print_Area" localSheetId="4">'درآمد سرمایه گذاری در سهام '!$A$1:$T$76</definedName>
    <definedName name="_xlnm.Print_Area" localSheetId="8">'درآمد سود سهام'!$A$1:$S$10</definedName>
    <definedName name="_xlnm.Print_Area" localSheetId="12">'درآمد ناشی از تغییر قیمت اوراق '!$A$1:$Q$73</definedName>
    <definedName name="_xlnm.Print_Area" localSheetId="3">درآمدها!$A$1:$I$10</definedName>
    <definedName name="_xlnm.Print_Area" localSheetId="7">'سایر درآمدها'!$A$1:$E$10</definedName>
    <definedName name="_xlnm.Print_Area" localSheetId="2">سپرده!$A$1:$O$17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1" i="7" l="1"/>
  <c r="I11" i="7"/>
  <c r="Q13" i="6"/>
  <c r="O13" i="6"/>
  <c r="J75" i="5"/>
  <c r="L11" i="2"/>
  <c r="G75" i="5"/>
  <c r="Q20" i="15"/>
  <c r="C9" i="8"/>
  <c r="N75" i="5"/>
  <c r="P75" i="5"/>
  <c r="R75" i="5"/>
  <c r="Q62" i="14"/>
  <c r="R10" i="13"/>
  <c r="R7" i="13"/>
  <c r="R9" i="13"/>
  <c r="P13" i="13"/>
  <c r="N13" i="13"/>
  <c r="J13" i="13"/>
  <c r="H13" i="13"/>
  <c r="L11" i="13"/>
  <c r="L12" i="13"/>
  <c r="L10" i="13"/>
  <c r="L7" i="13"/>
  <c r="L9" i="13"/>
  <c r="I12" i="6"/>
  <c r="I11" i="6"/>
  <c r="I10" i="6"/>
  <c r="S10" i="12"/>
  <c r="E75" i="5"/>
  <c r="J11" i="2"/>
  <c r="G11" i="2"/>
  <c r="J9" i="2"/>
  <c r="O20" i="15"/>
  <c r="M20" i="15"/>
  <c r="K20" i="15"/>
  <c r="G20" i="15"/>
  <c r="E20" i="15"/>
  <c r="C20" i="15"/>
  <c r="O10" i="12"/>
  <c r="Q10" i="12"/>
  <c r="K10" i="12"/>
  <c r="I10" i="12"/>
  <c r="R12" i="13"/>
  <c r="L75" i="21"/>
  <c r="I75" i="5" l="1"/>
  <c r="I20" i="15"/>
  <c r="M10" i="12"/>
  <c r="S75" i="21"/>
  <c r="E62" i="14"/>
  <c r="G62" i="14"/>
  <c r="C75" i="5" l="1"/>
  <c r="L75" i="5"/>
  <c r="O62" i="14"/>
  <c r="C9" i="22"/>
  <c r="R11" i="13"/>
  <c r="L8" i="13"/>
  <c r="L13" i="13" s="1"/>
  <c r="E6" i="11" l="1"/>
  <c r="A3" i="11"/>
  <c r="M62" i="14"/>
  <c r="K62" i="14"/>
  <c r="C62" i="14"/>
  <c r="E9" i="8"/>
  <c r="M13" i="6"/>
  <c r="K13" i="6"/>
  <c r="G13" i="6"/>
  <c r="E13" i="6"/>
  <c r="C13" i="6"/>
  <c r="AG12" i="24"/>
  <c r="AI12" i="24"/>
  <c r="AE12" i="24"/>
  <c r="AA12" i="24"/>
  <c r="Y12" i="24"/>
  <c r="W12" i="24"/>
  <c r="U12" i="24"/>
  <c r="S12" i="24"/>
  <c r="Q12" i="24"/>
  <c r="O12" i="24"/>
  <c r="AC12" i="24" l="1"/>
  <c r="G11" i="7"/>
  <c r="Q12" i="6"/>
  <c r="AK12" i="24" l="1"/>
  <c r="Q11" i="6" l="1"/>
  <c r="Q10" i="6"/>
  <c r="I13" i="6"/>
  <c r="I10" i="11"/>
  <c r="E7" i="11" l="1"/>
  <c r="E10" i="11" s="1"/>
  <c r="M8" i="22"/>
  <c r="G8" i="22"/>
  <c r="G7" i="22"/>
  <c r="R8" i="13"/>
  <c r="R13" i="13" s="1"/>
  <c r="M9" i="22" l="1"/>
  <c r="I62" i="14"/>
  <c r="A1" i="13"/>
  <c r="A1" i="7"/>
  <c r="A3" i="13"/>
  <c r="A1" i="11"/>
  <c r="A1" i="14" s="1"/>
  <c r="E9" i="11"/>
  <c r="K9" i="22"/>
  <c r="I9" i="22"/>
  <c r="G9" i="22"/>
  <c r="E9" i="22"/>
  <c r="C11" i="7"/>
  <c r="E8" i="11"/>
  <c r="A1" i="6" l="1"/>
  <c r="A1" i="22"/>
  <c r="A1" i="8"/>
  <c r="A1" i="15"/>
  <c r="A1" i="5"/>
  <c r="A1" i="12"/>
  <c r="A3" i="6"/>
  <c r="A3" i="12"/>
  <c r="A3" i="22"/>
  <c r="A3" i="14"/>
  <c r="A3" i="5"/>
  <c r="A3" i="8"/>
  <c r="A3" i="15"/>
  <c r="A3" i="7"/>
  <c r="W75" i="21" l="1"/>
  <c r="E11" i="2"/>
  <c r="C11" i="2"/>
  <c r="J10" i="2"/>
  <c r="U75" i="21"/>
  <c r="O75" i="21"/>
  <c r="M75" i="21"/>
  <c r="J75" i="21"/>
  <c r="I75" i="21"/>
  <c r="G75" i="21"/>
  <c r="E75" i="21"/>
  <c r="C75" i="21"/>
  <c r="G9" i="11" l="1"/>
  <c r="G7" i="11"/>
  <c r="G8" i="11"/>
  <c r="G6" i="11"/>
  <c r="T75" i="5" l="1"/>
  <c r="G10" i="1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Ali Akbar Iranshahi</author>
  </authors>
  <commentList>
    <comment ref="I6" authorId="0" shapeId="0" xr:uid="{00000000-0006-0000-0600-000001000000}">
      <text>
        <r>
          <rPr>
            <b/>
            <sz val="9"/>
            <color indexed="81"/>
            <rFont val="Tahoma"/>
            <family val="2"/>
          </rPr>
          <t>Ali Akbar Iranshahi:</t>
        </r>
        <r>
          <rPr>
            <sz val="9"/>
            <color indexed="81"/>
            <rFont val="Tahoma"/>
            <family val="2"/>
          </rPr>
          <t xml:space="preserve">
از حاصل تقسیم ستون
E  
بر مجموع کل دارایی محاسبه می شود
</t>
        </r>
      </text>
    </comment>
  </commentList>
</comments>
</file>

<file path=xl/sharedStrings.xml><?xml version="1.0" encoding="utf-8"?>
<sst xmlns="http://schemas.openxmlformats.org/spreadsheetml/2006/main" count="472" uniqueCount="178">
  <si>
    <t>بهای تمام شده</t>
  </si>
  <si>
    <t>شرکت</t>
  </si>
  <si>
    <t>جمع</t>
  </si>
  <si>
    <t>تعداد</t>
  </si>
  <si>
    <t>خرید طی دوره</t>
  </si>
  <si>
    <t>فروش طی دوره</t>
  </si>
  <si>
    <t>مبلغ</t>
  </si>
  <si>
    <t>تغییرات طی دوره</t>
  </si>
  <si>
    <t>سپرده های بانکی</t>
  </si>
  <si>
    <t>درآمد سود سهام</t>
  </si>
  <si>
    <t>درآمد تغییر ارزش</t>
  </si>
  <si>
    <t>درآمد فروش</t>
  </si>
  <si>
    <t>درصد از کل درآمد ها</t>
  </si>
  <si>
    <t>درآمد سود اوراق</t>
  </si>
  <si>
    <t>نام سپرده</t>
  </si>
  <si>
    <t>سود سپرده بانکی و گواهی سپرده</t>
  </si>
  <si>
    <t>درصد سود به میانگین سپرده</t>
  </si>
  <si>
    <t>درصد از کل درآمدها</t>
  </si>
  <si>
    <t>نام سپرده بانکی</t>
  </si>
  <si>
    <t>خالص ارزش فروش</t>
  </si>
  <si>
    <t>درصد به کل دارایی‌ها</t>
  </si>
  <si>
    <t>تاریخ سررسید</t>
  </si>
  <si>
    <t>درصد به کل  دارایی‌ها</t>
  </si>
  <si>
    <t>سهام</t>
  </si>
  <si>
    <t>1- سرمایه گذاری ها</t>
  </si>
  <si>
    <t>1-1-سرمایه‌گذاری در سهام و حق تقدم سهام</t>
  </si>
  <si>
    <t>2- درآمد حاصل از سرمایه گذاری ها</t>
  </si>
  <si>
    <t>1-2-درآمد حاصل از سرمایه­گذاری در سهام و حق تقدم سهام:</t>
  </si>
  <si>
    <t>سایر درآمدها</t>
  </si>
  <si>
    <t>قیمت بازار هر سهم</t>
  </si>
  <si>
    <t>نام سهام</t>
  </si>
  <si>
    <t>نرخ سود علی الحساب</t>
  </si>
  <si>
    <t>افزایش</t>
  </si>
  <si>
    <t>کاهش</t>
  </si>
  <si>
    <t>شرح</t>
  </si>
  <si>
    <t>یادداشت</t>
  </si>
  <si>
    <t>تاریخ تشکیل مجمع</t>
  </si>
  <si>
    <t>سود متعلق به هر سهم</t>
  </si>
  <si>
    <t>جمع درآمد سود سهام</t>
  </si>
  <si>
    <t>هزینه تنزیل</t>
  </si>
  <si>
    <t>خالص درآمد سود سهام</t>
  </si>
  <si>
    <t>تعداد سهام متعلقه در زمان مجمع</t>
  </si>
  <si>
    <t>اطلاعات مجمع</t>
  </si>
  <si>
    <t>تاریخ دریافت سود</t>
  </si>
  <si>
    <t>خالص درآمد</t>
  </si>
  <si>
    <t>درآمد ناشی از تغییر قیمت اوراق بهادار</t>
  </si>
  <si>
    <t>ارزش دفتری</t>
  </si>
  <si>
    <t>سود و زیان ناشی از تغییر قیمت</t>
  </si>
  <si>
    <t>ارزش دفتری برابر است با میانگین موزون خالص ارزش فروش هر سهم/ورقه در ابتدای دوره با خرید طی دوره ضربدر تعداد در پایان دوره</t>
  </si>
  <si>
    <t>خالص بهای فروش</t>
  </si>
  <si>
    <t>سود و زیان ناشی از فروش</t>
  </si>
  <si>
    <t>درآمد حاصل از سرمایه گذاری در سهام و حق تقدم سهام</t>
  </si>
  <si>
    <t>درآمد حاصل از سرمایه گذاری در اوراق بهادار با درآمد ثابت</t>
  </si>
  <si>
    <t>درآمد حاصل از سرمایه گذاری در سپرده بانکی و گواهی سپرده</t>
  </si>
  <si>
    <t>سود(زیان) حاصل از فروش اوراق بهادار</t>
  </si>
  <si>
    <t>مبلغ فروش</t>
  </si>
  <si>
    <t xml:space="preserve">صورت وضعیت پرتفوی </t>
  </si>
  <si>
    <t>1-2</t>
  </si>
  <si>
    <t>3-2</t>
  </si>
  <si>
    <t>4-2</t>
  </si>
  <si>
    <t xml:space="preserve">صورت وضعیت درآمدها </t>
  </si>
  <si>
    <t xml:space="preserve">درآمد سود </t>
  </si>
  <si>
    <t>یادداشت ....</t>
  </si>
  <si>
    <t>یادداشت ...</t>
  </si>
  <si>
    <t xml:space="preserve"> </t>
  </si>
  <si>
    <t>درصد از کل دارایی ها</t>
  </si>
  <si>
    <t>5-2</t>
  </si>
  <si>
    <t>3-2-درآمد حاصل از سرمایه­گذاری در اوراق بهادار با درآمد ثابت:</t>
  </si>
  <si>
    <t>4-2-درآمد حاصل از سرمایه­گذاری در سپرده بانکی و گواهی سپرده:</t>
  </si>
  <si>
    <t>5-2-سایر درآمدها:</t>
  </si>
  <si>
    <t>4-1- سرمایه‌گذاری در  سپرده‌ بانکی</t>
  </si>
  <si>
    <t>سود اوراق بهادار با درآمد ثابت</t>
  </si>
  <si>
    <t>سود سپرده بانکی</t>
  </si>
  <si>
    <t>ایران‌ خودرو</t>
  </si>
  <si>
    <t>بانک ملت</t>
  </si>
  <si>
    <t>کشتیرانی جمهوری اسلامی ایران</t>
  </si>
  <si>
    <t>ایران خودرو دیزل</t>
  </si>
  <si>
    <t>گسترش نفت و گاز پارسیان</t>
  </si>
  <si>
    <t>بانک‌اقتصادنوین‌</t>
  </si>
  <si>
    <t>سایپا</t>
  </si>
  <si>
    <t>فولاد مبارکه اصفهان</t>
  </si>
  <si>
    <t>پالایش نفت اصفهان</t>
  </si>
  <si>
    <t>سرمایه‌گذاری‌غدیر(هلدینگ‌</t>
  </si>
  <si>
    <t>شرکت صنایع غذایی مینو شرق</t>
  </si>
  <si>
    <t>مخابرات ایران</t>
  </si>
  <si>
    <t>چرخشگر</t>
  </si>
  <si>
    <t>ذوب آهن اصفهان</t>
  </si>
  <si>
    <t>پتروشیمی پردیس</t>
  </si>
  <si>
    <t>بانک تجارت</t>
  </si>
  <si>
    <t>کویر تایر</t>
  </si>
  <si>
    <t>صنایع پتروشیمی خلیج فارس</t>
  </si>
  <si>
    <t>پالایش نفت تبریز</t>
  </si>
  <si>
    <t>پتروشیمی بوعلی سینا</t>
  </si>
  <si>
    <t>سرمایه گذاری تامین اجتماعی</t>
  </si>
  <si>
    <t>پالایش نفت بندرعباس</t>
  </si>
  <si>
    <t>شرکت س استان آذربایجان غربی</t>
  </si>
  <si>
    <t>پویا زرکان آق دره</t>
  </si>
  <si>
    <t>ملی‌ صنایع‌ مس‌ ایران‌</t>
  </si>
  <si>
    <t>زامیاد</t>
  </si>
  <si>
    <t>کالسیمین‌</t>
  </si>
  <si>
    <t>سیمان آبیک</t>
  </si>
  <si>
    <t>تولید ژلاتین کپسول ایران</t>
  </si>
  <si>
    <t>توسعه‌معادن‌وفلزات‌</t>
  </si>
  <si>
    <t>گسترش سوخت سبززاگرس(سهامی عام)</t>
  </si>
  <si>
    <t>کاشی‌ پارس‌</t>
  </si>
  <si>
    <t>پالایش نفت تهران</t>
  </si>
  <si>
    <t>مبین انرژی خلیج فارس</t>
  </si>
  <si>
    <t>نخریسی و نساجی خسروی خراسان</t>
  </si>
  <si>
    <t>سیمرغ</t>
  </si>
  <si>
    <t>کاشی‌ وسرامیک‌ حافظ‌</t>
  </si>
  <si>
    <t>فرابورس ایران</t>
  </si>
  <si>
    <t>گسترش‌سرمایه‌گذاری‌ایران‌خودرو</t>
  </si>
  <si>
    <t>فولاد  خوزستان</t>
  </si>
  <si>
    <t>ملی کشت و صنعت و دامپروری پارس</t>
  </si>
  <si>
    <t>گروه مدیریت سرمایه گذاری امید</t>
  </si>
  <si>
    <t>پتروشیمی نوری</t>
  </si>
  <si>
    <t>بانک سامان</t>
  </si>
  <si>
    <t>سرامیک‌های‌صنعتی‌اردکان‌</t>
  </si>
  <si>
    <t>ایران‌ ترانسفو</t>
  </si>
  <si>
    <t>پلیمر آریا ساسول</t>
  </si>
  <si>
    <t>سیمان فارس و خوزستان</t>
  </si>
  <si>
    <t>سرمایه گذاری پارس آریان</t>
  </si>
  <si>
    <t>سیمان‌هرمزگان‌</t>
  </si>
  <si>
    <t>توسعه معادن وص.معدنی خاورمیانه</t>
  </si>
  <si>
    <t>سپید ماکیان</t>
  </si>
  <si>
    <t>پتروشیمی‌شیراز</t>
  </si>
  <si>
    <t>سیمان‌سپاهان‌</t>
  </si>
  <si>
    <t>بورس اوراق بهادار تهران</t>
  </si>
  <si>
    <t>صنعت غذایی کورش</t>
  </si>
  <si>
    <t>پتروشیمی پارس</t>
  </si>
  <si>
    <t>معدنی‌وصنعتی‌چادرملو</t>
  </si>
  <si>
    <t>س. نفت و گاز و پتروشیمی تأمین</t>
  </si>
  <si>
    <t>داروسازی دانا</t>
  </si>
  <si>
    <t>شیشه‌ همدان‌</t>
  </si>
  <si>
    <t>سیمان‌اصفهان‌</t>
  </si>
  <si>
    <t>بهمن  دیزل</t>
  </si>
  <si>
    <t>صنایع پتروشیمی دهدشت</t>
  </si>
  <si>
    <t>ایران‌یاساتایرورابر</t>
  </si>
  <si>
    <t xml:space="preserve">صندوق سرمایه گذاری کارگزاری پارسیان </t>
  </si>
  <si>
    <t>سپرده بانکی-بانک پارسیان</t>
  </si>
  <si>
    <t>سپرده بانکی- پارسیان</t>
  </si>
  <si>
    <t>سپرده بانکی- اقتصاد نوین</t>
  </si>
  <si>
    <t>-</t>
  </si>
  <si>
    <t>1402/11/18</t>
  </si>
  <si>
    <t/>
  </si>
  <si>
    <t>سود سپرده بانک اقتصاد نوین</t>
  </si>
  <si>
    <t>سود سپرده بانک پارسیان</t>
  </si>
  <si>
    <t>تعدیل کارمزد کارگزار</t>
  </si>
  <si>
    <t>مرابحه اورند پیشرو-لوتوس051118</t>
  </si>
  <si>
    <t>اجاره اهداف لوتوس14061104</t>
  </si>
  <si>
    <t>1405/11/18</t>
  </si>
  <si>
    <t>1406/11/04</t>
  </si>
  <si>
    <t>3-1-سرمایه‌گذاری در اوراق بهادار با درآمد ثابت یا علی‌الحساب</t>
  </si>
  <si>
    <t>اطلاعات اوراق بهادار با درآمد ثابت</t>
  </si>
  <si>
    <t>نام اوراق</t>
  </si>
  <si>
    <t>دارای مجوز از سازمان</t>
  </si>
  <si>
    <t>پذیرفته شده در بورس یا فرابورس</t>
  </si>
  <si>
    <t>تاریخ انتشار اوراق</t>
  </si>
  <si>
    <t>نرخ سود اسمی</t>
  </si>
  <si>
    <t>نرخ سود مؤثر</t>
  </si>
  <si>
    <t>قیمت بازار هر ورقه</t>
  </si>
  <si>
    <t>بله</t>
  </si>
  <si>
    <t>1402/11/04</t>
  </si>
  <si>
    <t>سپرده بانکی-بانک اقتصادنوین</t>
  </si>
  <si>
    <t>مرابحه بسپارشیمی سپیدان061020</t>
  </si>
  <si>
    <t>1402/10/20</t>
  </si>
  <si>
    <t>1406/10/20</t>
  </si>
  <si>
    <t>1403/01/27</t>
  </si>
  <si>
    <t>برای ماه منتهی به 1403/02/27</t>
  </si>
  <si>
    <t>1403/02/27</t>
  </si>
  <si>
    <t>بانک اقتصاد نوین فلکه دوم نیروهوائی</t>
  </si>
  <si>
    <t>بانک پارسیان بهشتی غربی</t>
  </si>
  <si>
    <t>بانک پارسیان میردامادغربی</t>
  </si>
  <si>
    <t>طی اردیبهشت ماه</t>
  </si>
  <si>
    <t>از ابتدای سال مالی تا پایان اردیبهشت ماه</t>
  </si>
  <si>
    <t>1403/01/28</t>
  </si>
  <si>
    <t>1403/01/30</t>
  </si>
  <si>
    <t>1403/02/16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</si>
</sst>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0.00_);[Red]\(0.00\)"/>
    <numFmt numFmtId="167" formatCode="0_);[Red]\(0\)"/>
    <numFmt numFmtId="168" formatCode="#,##0.0_);[Red]\(#,##0.0\)"/>
    <numFmt numFmtId="169" formatCode="#,##0_-;[Red]\(#,##0\)"/>
    <numFmt numFmtId="170" formatCode="#,##0.00_-;[Red]\(#,##0.00\)"/>
    <numFmt numFmtId="171" formatCode="_(* #,##0.0000_);_(* \(#,##0.0000\);_(* &quot;-&quot;??_);_(@_)"/>
    <numFmt numFmtId="172" formatCode="#,##0.00000000"/>
    <numFmt numFmtId="173" formatCode="#,##0.0000000"/>
    <numFmt numFmtId="174" formatCode="0.000000%"/>
    <numFmt numFmtId="175" formatCode="#,##0.000000000"/>
    <numFmt numFmtId="176" formatCode="_(* #,##0.0_);_(* \(#,##0.0\);_(* &quot;-&quot;??_);_(@_)"/>
  </numFmts>
  <fonts count="27" x14ac:knownFonts="1">
    <font>
      <sz val="11"/>
      <color theme="1"/>
      <name val="Calibri"/>
      <family val="2"/>
      <charset val="178"/>
      <scheme val="minor"/>
    </font>
    <font>
      <b/>
      <sz val="10"/>
      <color theme="1"/>
      <name val="B Nazanin"/>
      <charset val="178"/>
    </font>
    <font>
      <sz val="10"/>
      <color theme="1"/>
      <name val="B Nazanin"/>
      <charset val="178"/>
    </font>
    <font>
      <b/>
      <sz val="10"/>
      <color rgb="FF000000"/>
      <name val="B Nazanin"/>
      <charset val="178"/>
    </font>
    <font>
      <sz val="10"/>
      <color rgb="FF000000"/>
      <name val="B Nazanin"/>
      <charset val="178"/>
    </font>
    <font>
      <sz val="11"/>
      <color theme="1"/>
      <name val="B Nazanin"/>
      <charset val="178"/>
    </font>
    <font>
      <sz val="12"/>
      <color rgb="FF000000"/>
      <name val="B Nazanin"/>
      <charset val="178"/>
    </font>
    <font>
      <b/>
      <sz val="12"/>
      <color rgb="FF0062AC"/>
      <name val="B Titr"/>
      <charset val="178"/>
    </font>
    <font>
      <sz val="10"/>
      <color theme="1"/>
      <name val="Calibri"/>
      <family val="2"/>
      <charset val="178"/>
      <scheme val="minor"/>
    </font>
    <font>
      <b/>
      <sz val="12"/>
      <color rgb="FF0062AC"/>
      <name val="B Nazanin"/>
      <charset val="178"/>
    </font>
    <font>
      <b/>
      <sz val="11"/>
      <color theme="1"/>
      <name val="B Nazanin"/>
      <charset val="178"/>
    </font>
    <font>
      <b/>
      <sz val="12"/>
      <color theme="1"/>
      <name val="B Nazanin"/>
      <charset val="178"/>
    </font>
    <font>
      <sz val="11"/>
      <color theme="1"/>
      <name val="B Zar"/>
      <charset val="178"/>
    </font>
    <font>
      <b/>
      <sz val="11"/>
      <color theme="1"/>
      <name val="B Zar"/>
      <charset val="178"/>
    </font>
    <font>
      <b/>
      <sz val="12"/>
      <color theme="1"/>
      <name val="B Zar"/>
      <charset val="178"/>
    </font>
    <font>
      <b/>
      <sz val="10"/>
      <color rgb="FF000000"/>
      <name val="B Zar"/>
      <charset val="178"/>
    </font>
    <font>
      <sz val="10"/>
      <color rgb="FF000000"/>
      <name val="B Zar"/>
      <charset val="178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  <charset val="178"/>
      <scheme val="minor"/>
    </font>
    <font>
      <sz val="11"/>
      <name val="Calibri"/>
      <family val="2"/>
    </font>
    <font>
      <sz val="10"/>
      <name val="B Nazanin"/>
      <charset val="178"/>
    </font>
    <font>
      <sz val="10"/>
      <name val="Calibri"/>
      <family val="2"/>
      <charset val="178"/>
      <scheme val="minor"/>
    </font>
    <font>
      <sz val="11"/>
      <color rgb="FF000000"/>
      <name val="B Nazanin"/>
      <charset val="178"/>
    </font>
    <font>
      <b/>
      <sz val="11"/>
      <color theme="1"/>
      <name val="Calibri"/>
      <family val="2"/>
      <charset val="178"/>
      <scheme val="minor"/>
    </font>
    <font>
      <sz val="12"/>
      <name val="B Nazanin"/>
      <charset val="178"/>
    </font>
    <font>
      <b/>
      <sz val="9"/>
      <color rgb="FF00000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20" fillId="0" borderId="0"/>
  </cellStyleXfs>
  <cellXfs count="296">
    <xf numFmtId="0" fontId="0" fillId="0" borderId="0" xfId="0"/>
    <xf numFmtId="0" fontId="2" fillId="0" borderId="1" xfId="0" applyFont="1" applyBorder="1"/>
    <xf numFmtId="0" fontId="3" fillId="0" borderId="0" xfId="0" applyFont="1" applyAlignment="1">
      <alignment vertical="center" wrapText="1" readingOrder="2"/>
    </xf>
    <xf numFmtId="0" fontId="2" fillId="0" borderId="0" xfId="0" applyFont="1"/>
    <xf numFmtId="0" fontId="3" fillId="0" borderId="4" xfId="0" applyFont="1" applyBorder="1" applyAlignment="1">
      <alignment horizontal="center" vertical="center" wrapText="1" readingOrder="2"/>
    </xf>
    <xf numFmtId="0" fontId="4" fillId="0" borderId="0" xfId="0" applyFont="1" applyAlignment="1">
      <alignment horizontal="right" vertical="center" wrapText="1" readingOrder="2"/>
    </xf>
    <xf numFmtId="0" fontId="2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 readingOrder="2"/>
    </xf>
    <xf numFmtId="0" fontId="5" fillId="0" borderId="0" xfId="0" applyFont="1"/>
    <xf numFmtId="0" fontId="3" fillId="0" borderId="0" xfId="0" applyFont="1" applyAlignment="1">
      <alignment horizontal="center" vertical="center" wrapText="1" readingOrder="2"/>
    </xf>
    <xf numFmtId="0" fontId="6" fillId="0" borderId="0" xfId="0" applyFont="1" applyAlignment="1">
      <alignment horizontal="right" vertical="center" wrapText="1" readingOrder="2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 readingOrder="2"/>
    </xf>
    <xf numFmtId="0" fontId="1" fillId="0" borderId="0" xfId="0" applyFont="1" applyAlignment="1">
      <alignment horizontal="center" vertical="center" wrapText="1" readingOrder="2"/>
    </xf>
    <xf numFmtId="0" fontId="2" fillId="0" borderId="0" xfId="0" applyFont="1" applyAlignment="1">
      <alignment vertical="center" wrapText="1" readingOrder="2"/>
    </xf>
    <xf numFmtId="0" fontId="2" fillId="0" borderId="0" xfId="0" applyFont="1" applyAlignment="1">
      <alignment horizontal="center" vertical="center" wrapText="1" readingOrder="2"/>
    </xf>
    <xf numFmtId="0" fontId="2" fillId="0" borderId="0" xfId="0" applyFont="1" applyAlignment="1">
      <alignment horizontal="right" vertical="center" wrapText="1" readingOrder="2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 readingOrder="2"/>
    </xf>
    <xf numFmtId="0" fontId="2" fillId="0" borderId="3" xfId="0" applyFont="1" applyBorder="1" applyAlignment="1">
      <alignment vertical="center" wrapText="1"/>
    </xf>
    <xf numFmtId="0" fontId="1" fillId="0" borderId="0" xfId="0" applyFont="1" applyAlignment="1">
      <alignment horizontal="center" vertical="center" readingOrder="2"/>
    </xf>
    <xf numFmtId="0" fontId="3" fillId="0" borderId="3" xfId="0" applyFont="1" applyBorder="1" applyAlignment="1">
      <alignment horizontal="center" vertical="center" wrapText="1" readingOrder="2"/>
    </xf>
    <xf numFmtId="0" fontId="8" fillId="0" borderId="0" xfId="0" applyFont="1"/>
    <xf numFmtId="0" fontId="7" fillId="0" borderId="0" xfId="0" applyFont="1" applyAlignment="1">
      <alignment vertical="center" readingOrder="2"/>
    </xf>
    <xf numFmtId="0" fontId="1" fillId="0" borderId="1" xfId="0" applyFont="1" applyBorder="1" applyAlignment="1">
      <alignment vertical="center" wrapText="1" readingOrder="2"/>
    </xf>
    <xf numFmtId="0" fontId="0" fillId="0" borderId="0" xfId="0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9" fillId="0" borderId="0" xfId="0" applyFont="1" applyAlignment="1">
      <alignment vertical="center" readingOrder="2"/>
    </xf>
    <xf numFmtId="0" fontId="5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right" vertical="center" readingOrder="2"/>
    </xf>
    <xf numFmtId="0" fontId="2" fillId="0" borderId="1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1" xfId="0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 readingOrder="2"/>
    </xf>
    <xf numFmtId="0" fontId="12" fillId="0" borderId="0" xfId="0" applyFont="1"/>
    <xf numFmtId="0" fontId="12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vertical="center" wrapText="1" readingOrder="2"/>
    </xf>
    <xf numFmtId="0" fontId="4" fillId="0" borderId="1" xfId="0" applyFont="1" applyBorder="1" applyAlignment="1">
      <alignment vertical="center" wrapText="1" readingOrder="2"/>
    </xf>
    <xf numFmtId="0" fontId="11" fillId="0" borderId="0" xfId="0" applyFont="1" applyAlignment="1"/>
    <xf numFmtId="0" fontId="2" fillId="0" borderId="0" xfId="0" applyFont="1" applyBorder="1"/>
    <xf numFmtId="0" fontId="2" fillId="0" borderId="0" xfId="0" applyFont="1" applyBorder="1" applyAlignment="1">
      <alignment horizontal="center" vertical="center" readingOrder="2"/>
    </xf>
    <xf numFmtId="0" fontId="2" fillId="0" borderId="0" xfId="0" applyFont="1" applyBorder="1" applyAlignment="1">
      <alignment horizontal="center" vertical="center" wrapText="1" readingOrder="2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 vertical="center" wrapText="1" readingOrder="2"/>
    </xf>
    <xf numFmtId="0" fontId="2" fillId="0" borderId="0" xfId="0" applyFont="1" applyAlignment="1">
      <alignment horizontal="center" vertical="center" readingOrder="2"/>
    </xf>
    <xf numFmtId="0" fontId="1" fillId="0" borderId="0" xfId="0" applyFont="1" applyAlignment="1">
      <alignment horizontal="center" vertical="center" wrapText="1" readingOrder="2"/>
    </xf>
    <xf numFmtId="0" fontId="1" fillId="0" borderId="0" xfId="0" applyFont="1" applyBorder="1" applyAlignment="1">
      <alignment vertical="center" wrapText="1" readingOrder="2"/>
    </xf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center" vertical="center" wrapText="1" readingOrder="2"/>
    </xf>
    <xf numFmtId="0" fontId="2" fillId="0" borderId="0" xfId="0" applyFont="1" applyAlignment="1">
      <alignment horizontal="center" vertical="center" readingOrder="2"/>
    </xf>
    <xf numFmtId="0" fontId="3" fillId="0" borderId="0" xfId="0" applyFont="1" applyAlignment="1">
      <alignment horizontal="center" vertical="center" wrapText="1" readingOrder="2"/>
    </xf>
    <xf numFmtId="0" fontId="3" fillId="0" borderId="1" xfId="0" applyFont="1" applyBorder="1" applyAlignment="1">
      <alignment horizontal="center" vertical="center" wrapText="1" readingOrder="2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readingOrder="2"/>
    </xf>
    <xf numFmtId="0" fontId="3" fillId="0" borderId="0" xfId="0" applyFont="1" applyAlignment="1">
      <alignment horizontal="center" vertical="center" wrapText="1" readingOrder="2"/>
    </xf>
    <xf numFmtId="0" fontId="3" fillId="0" borderId="4" xfId="0" applyFont="1" applyBorder="1" applyAlignment="1">
      <alignment horizontal="center" vertical="center" wrapText="1" readingOrder="2"/>
    </xf>
    <xf numFmtId="3" fontId="2" fillId="0" borderId="0" xfId="0" applyNumberFormat="1" applyFont="1" applyAlignment="1">
      <alignment horizontal="right" vertical="center" shrinkToFit="1" readingOrder="2"/>
    </xf>
    <xf numFmtId="164" fontId="2" fillId="0" borderId="0" xfId="1" applyNumberFormat="1" applyFont="1" applyAlignment="1">
      <alignment horizontal="center" vertical="center" readingOrder="2"/>
    </xf>
    <xf numFmtId="164" fontId="2" fillId="0" borderId="0" xfId="1" applyNumberFormat="1" applyFont="1" applyAlignment="1">
      <alignment horizontal="center" vertical="center" wrapText="1" readingOrder="2"/>
    </xf>
    <xf numFmtId="164" fontId="2" fillId="0" borderId="2" xfId="0" applyNumberFormat="1" applyFont="1" applyBorder="1" applyAlignment="1">
      <alignment horizontal="center" vertical="center" readingOrder="2"/>
    </xf>
    <xf numFmtId="164" fontId="2" fillId="0" borderId="0" xfId="1" applyNumberFormat="1" applyFont="1"/>
    <xf numFmtId="165" fontId="2" fillId="0" borderId="0" xfId="2" applyNumberFormat="1" applyFont="1" applyAlignment="1">
      <alignment horizontal="center" vertical="center" readingOrder="2"/>
    </xf>
    <xf numFmtId="165" fontId="2" fillId="0" borderId="2" xfId="0" applyNumberFormat="1" applyFont="1" applyBorder="1" applyAlignment="1">
      <alignment horizontal="center" vertical="center" wrapText="1" readingOrder="2"/>
    </xf>
    <xf numFmtId="164" fontId="2" fillId="0" borderId="0" xfId="0" applyNumberFormat="1" applyFont="1" applyBorder="1" applyAlignment="1">
      <alignment horizontal="center" vertical="center" readingOrder="2"/>
    </xf>
    <xf numFmtId="164" fontId="2" fillId="0" borderId="0" xfId="0" applyNumberFormat="1" applyFont="1" applyAlignment="1">
      <alignment horizontal="center" vertical="center" readingOrder="2"/>
    </xf>
    <xf numFmtId="164" fontId="2" fillId="0" borderId="1" xfId="1" applyNumberFormat="1" applyFont="1" applyBorder="1"/>
    <xf numFmtId="167" fontId="2" fillId="0" borderId="1" xfId="1" applyNumberFormat="1" applyFont="1" applyBorder="1"/>
    <xf numFmtId="167" fontId="2" fillId="0" borderId="0" xfId="1" applyNumberFormat="1" applyFont="1"/>
    <xf numFmtId="167" fontId="2" fillId="0" borderId="0" xfId="1" applyNumberFormat="1" applyFont="1" applyBorder="1"/>
    <xf numFmtId="10" fontId="2" fillId="0" borderId="0" xfId="2" applyNumberFormat="1" applyFont="1" applyAlignment="1">
      <alignment horizontal="center" vertical="center" wrapText="1" readingOrder="2"/>
    </xf>
    <xf numFmtId="10" fontId="2" fillId="0" borderId="2" xfId="0" applyNumberFormat="1" applyFont="1" applyBorder="1" applyAlignment="1">
      <alignment horizontal="center" vertical="center" wrapText="1" readingOrder="2"/>
    </xf>
    <xf numFmtId="38" fontId="21" fillId="0" borderId="0" xfId="0" applyNumberFormat="1" applyFont="1" applyAlignment="1">
      <alignment vertical="center" wrapText="1"/>
    </xf>
    <xf numFmtId="169" fontId="4" fillId="0" borderId="0" xfId="0" applyNumberFormat="1" applyFont="1" applyAlignment="1">
      <alignment horizontal="right" vertical="center" readingOrder="2"/>
    </xf>
    <xf numFmtId="170" fontId="5" fillId="0" borderId="0" xfId="0" applyNumberFormat="1" applyFont="1" applyAlignment="1">
      <alignment horizontal="center" vertical="center"/>
    </xf>
    <xf numFmtId="49" fontId="21" fillId="0" borderId="0" xfId="0" applyNumberFormat="1" applyFont="1" applyAlignment="1">
      <alignment horizontal="right" vertical="center"/>
    </xf>
    <xf numFmtId="3" fontId="21" fillId="0" borderId="0" xfId="0" applyNumberFormat="1" applyFont="1" applyAlignment="1">
      <alignment vertical="center"/>
    </xf>
    <xf numFmtId="49" fontId="21" fillId="0" borderId="0" xfId="0" applyNumberFormat="1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3" fontId="21" fillId="0" borderId="0" xfId="0" applyNumberFormat="1" applyFont="1" applyAlignment="1">
      <alignment horizontal="center" vertical="center"/>
    </xf>
    <xf numFmtId="0" fontId="21" fillId="0" borderId="0" xfId="0" applyFont="1" applyAlignment="1">
      <alignment horizontal="right" vertical="center"/>
    </xf>
    <xf numFmtId="38" fontId="21" fillId="0" borderId="0" xfId="0" applyNumberFormat="1" applyFont="1" applyAlignment="1">
      <alignment horizontal="right" vertical="center"/>
    </xf>
    <xf numFmtId="0" fontId="4" fillId="0" borderId="0" xfId="0" applyFont="1" applyBorder="1" applyAlignment="1">
      <alignment horizontal="center" vertical="center" wrapText="1" readingOrder="2"/>
    </xf>
    <xf numFmtId="0" fontId="8" fillId="0" borderId="0" xfId="0" applyFont="1" applyBorder="1"/>
    <xf numFmtId="38" fontId="4" fillId="0" borderId="5" xfId="0" applyNumberFormat="1" applyFont="1" applyBorder="1" applyAlignment="1">
      <alignment horizontal="center" vertical="center" wrapText="1" readingOrder="2"/>
    </xf>
    <xf numFmtId="0" fontId="8" fillId="0" borderId="0" xfId="0" applyFont="1" applyFill="1"/>
    <xf numFmtId="38" fontId="4" fillId="0" borderId="2" xfId="0" applyNumberFormat="1" applyFont="1" applyBorder="1" applyAlignment="1">
      <alignment horizontal="center" vertical="center" wrapText="1" readingOrder="2"/>
    </xf>
    <xf numFmtId="0" fontId="22" fillId="0" borderId="0" xfId="0" applyFont="1" applyAlignment="1">
      <alignment vertical="center"/>
    </xf>
    <xf numFmtId="164" fontId="4" fillId="0" borderId="0" xfId="1" applyNumberFormat="1" applyFont="1" applyAlignment="1">
      <alignment horizontal="center" vertical="center" wrapText="1" readingOrder="2"/>
    </xf>
    <xf numFmtId="169" fontId="21" fillId="0" borderId="0" xfId="0" applyNumberFormat="1" applyFont="1" applyAlignment="1">
      <alignment shrinkToFit="1"/>
    </xf>
    <xf numFmtId="169" fontId="2" fillId="0" borderId="0" xfId="0" applyNumberFormat="1" applyFont="1" applyAlignment="1">
      <alignment vertical="center" shrinkToFit="1" readingOrder="2"/>
    </xf>
    <xf numFmtId="38" fontId="4" fillId="0" borderId="1" xfId="1" applyNumberFormat="1" applyFont="1" applyBorder="1" applyAlignment="1">
      <alignment horizontal="center" vertical="center" wrapText="1" readingOrder="2"/>
    </xf>
    <xf numFmtId="38" fontId="5" fillId="0" borderId="0" xfId="1" applyNumberFormat="1" applyFont="1"/>
    <xf numFmtId="38" fontId="2" fillId="0" borderId="0" xfId="1" applyNumberFormat="1" applyFont="1" applyBorder="1" applyAlignment="1">
      <alignment horizontal="center" vertical="center" wrapText="1"/>
    </xf>
    <xf numFmtId="38" fontId="2" fillId="0" borderId="0" xfId="1" applyNumberFormat="1" applyFont="1" applyBorder="1"/>
    <xf numFmtId="0" fontId="16" fillId="0" borderId="0" xfId="0" applyFont="1" applyBorder="1" applyAlignment="1">
      <alignment horizontal="center" vertical="center" wrapText="1" readingOrder="2"/>
    </xf>
    <xf numFmtId="0" fontId="0" fillId="0" borderId="0" xfId="0" applyBorder="1"/>
    <xf numFmtId="38" fontId="16" fillId="0" borderId="0" xfId="0" applyNumberFormat="1" applyFont="1" applyAlignment="1">
      <alignment horizontal="center" vertical="center" wrapText="1" readingOrder="2"/>
    </xf>
    <xf numFmtId="38" fontId="12" fillId="0" borderId="0" xfId="0" applyNumberFormat="1" applyFont="1"/>
    <xf numFmtId="38" fontId="16" fillId="0" borderId="0" xfId="0" applyNumberFormat="1" applyFont="1" applyBorder="1" applyAlignment="1">
      <alignment horizontal="center" vertical="center" wrapText="1" readingOrder="2"/>
    </xf>
    <xf numFmtId="38" fontId="16" fillId="0" borderId="2" xfId="0" applyNumberFormat="1" applyFont="1" applyBorder="1" applyAlignment="1">
      <alignment horizontal="center" vertical="center" wrapText="1" readingOrder="2"/>
    </xf>
    <xf numFmtId="164" fontId="5" fillId="0" borderId="0" xfId="1" applyNumberFormat="1" applyFont="1" applyAlignment="1">
      <alignment vertical="center" wrapText="1"/>
    </xf>
    <xf numFmtId="164" fontId="6" fillId="0" borderId="0" xfId="1" applyNumberFormat="1" applyFont="1" applyAlignment="1">
      <alignment horizontal="center" vertical="center" wrapText="1" readingOrder="2"/>
    </xf>
    <xf numFmtId="168" fontId="3" fillId="0" borderId="4" xfId="2" applyNumberFormat="1" applyFont="1" applyBorder="1" applyAlignment="1">
      <alignment horizontal="center" vertical="center" wrapText="1" readingOrder="2"/>
    </xf>
    <xf numFmtId="168" fontId="2" fillId="0" borderId="0" xfId="2" applyNumberFormat="1" applyFont="1"/>
    <xf numFmtId="38" fontId="1" fillId="0" borderId="0" xfId="0" applyNumberFormat="1" applyFont="1" applyAlignment="1">
      <alignment horizontal="center" vertical="center" readingOrder="2"/>
    </xf>
    <xf numFmtId="169" fontId="4" fillId="0" borderId="0" xfId="0" applyNumberFormat="1" applyFont="1" applyAlignment="1">
      <alignment horizontal="center" vertical="center" readingOrder="2"/>
    </xf>
    <xf numFmtId="169" fontId="23" fillId="0" borderId="0" xfId="0" applyNumberFormat="1" applyFont="1" applyAlignment="1">
      <alignment horizontal="center" vertical="center" readingOrder="2"/>
    </xf>
    <xf numFmtId="169" fontId="6" fillId="0" borderId="2" xfId="0" applyNumberFormat="1" applyFont="1" applyBorder="1" applyAlignment="1">
      <alignment horizontal="center" vertical="center" wrapText="1" readingOrder="2"/>
    </xf>
    <xf numFmtId="164" fontId="6" fillId="0" borderId="2" xfId="0" applyNumberFormat="1" applyFont="1" applyBorder="1" applyAlignment="1">
      <alignment horizontal="center" vertical="center" wrapText="1" readingOrder="2"/>
    </xf>
    <xf numFmtId="38" fontId="1" fillId="0" borderId="2" xfId="0" applyNumberFormat="1" applyFont="1" applyBorder="1" applyAlignment="1">
      <alignment horizontal="center" vertical="center" readingOrder="2"/>
    </xf>
    <xf numFmtId="166" fontId="1" fillId="0" borderId="0" xfId="2" applyNumberFormat="1" applyFont="1" applyAlignment="1">
      <alignment horizontal="center" vertical="center" readingOrder="2"/>
    </xf>
    <xf numFmtId="43" fontId="0" fillId="0" borderId="0" xfId="1" applyFont="1"/>
    <xf numFmtId="38" fontId="8" fillId="0" borderId="3" xfId="0" applyNumberFormat="1" applyFont="1" applyBorder="1"/>
    <xf numFmtId="38" fontId="7" fillId="0" borderId="0" xfId="0" applyNumberFormat="1" applyFont="1" applyAlignment="1">
      <alignment vertical="center" readingOrder="2"/>
    </xf>
    <xf numFmtId="0" fontId="2" fillId="0" borderId="0" xfId="0" applyFont="1" applyAlignment="1">
      <alignment horizontal="center" vertical="center" readingOrder="2"/>
    </xf>
    <xf numFmtId="164" fontId="2" fillId="0" borderId="0" xfId="0" applyNumberFormat="1" applyFont="1"/>
    <xf numFmtId="171" fontId="2" fillId="0" borderId="0" xfId="0" applyNumberFormat="1" applyFont="1"/>
    <xf numFmtId="3" fontId="2" fillId="0" borderId="0" xfId="0" applyNumberFormat="1" applyFont="1"/>
    <xf numFmtId="166" fontId="1" fillId="0" borderId="2" xfId="0" applyNumberFormat="1" applyFont="1" applyBorder="1" applyAlignment="1">
      <alignment horizontal="center" vertical="center" readingOrder="2"/>
    </xf>
    <xf numFmtId="3" fontId="0" fillId="0" borderId="0" xfId="0" applyNumberFormat="1"/>
    <xf numFmtId="38" fontId="0" fillId="0" borderId="0" xfId="0" applyNumberFormat="1"/>
    <xf numFmtId="164" fontId="0" fillId="0" borderId="0" xfId="1" applyNumberFormat="1" applyFont="1"/>
    <xf numFmtId="38" fontId="2" fillId="0" borderId="0" xfId="0" applyNumberFormat="1" applyFont="1"/>
    <xf numFmtId="169" fontId="2" fillId="0" borderId="0" xfId="0" applyNumberFormat="1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/>
    </xf>
    <xf numFmtId="164" fontId="1" fillId="0" borderId="0" xfId="1" applyNumberFormat="1" applyFont="1" applyAlignment="1">
      <alignment horizontal="center"/>
    </xf>
    <xf numFmtId="164" fontId="1" fillId="0" borderId="0" xfId="1" applyNumberFormat="1" applyFont="1" applyAlignment="1">
      <alignment horizontal="center" vertical="center" wrapText="1" readingOrder="2"/>
    </xf>
    <xf numFmtId="164" fontId="1" fillId="0" borderId="0" xfId="1" applyNumberFormat="1" applyFont="1" applyAlignment="1">
      <alignment horizontal="center" vertical="center" readingOrder="2"/>
    </xf>
    <xf numFmtId="164" fontId="1" fillId="0" borderId="1" xfId="1" applyNumberFormat="1" applyFont="1" applyBorder="1" applyAlignment="1">
      <alignment horizontal="center" vertical="center"/>
    </xf>
    <xf numFmtId="164" fontId="1" fillId="0" borderId="0" xfId="1" applyNumberFormat="1" applyFont="1" applyAlignment="1">
      <alignment horizontal="center" vertical="center"/>
    </xf>
    <xf numFmtId="164" fontId="1" fillId="0" borderId="2" xfId="1" applyNumberFormat="1" applyFont="1" applyBorder="1" applyAlignment="1">
      <alignment horizontal="center" vertical="center" readingOrder="2"/>
    </xf>
    <xf numFmtId="10" fontId="1" fillId="0" borderId="0" xfId="1" applyNumberFormat="1" applyFont="1" applyAlignment="1">
      <alignment horizontal="center" vertical="center" wrapText="1" readingOrder="2"/>
    </xf>
    <xf numFmtId="10" fontId="1" fillId="0" borderId="2" xfId="1" applyNumberFormat="1" applyFont="1" applyBorder="1" applyAlignment="1">
      <alignment horizontal="center" vertical="center" readingOrder="2"/>
    </xf>
    <xf numFmtId="3" fontId="7" fillId="0" borderId="0" xfId="0" applyNumberFormat="1" applyFont="1" applyAlignment="1">
      <alignment vertical="center" readingOrder="2"/>
    </xf>
    <xf numFmtId="0" fontId="5" fillId="0" borderId="0" xfId="0" applyFont="1" applyFill="1"/>
    <xf numFmtId="38" fontId="4" fillId="0" borderId="0" xfId="1" applyNumberFormat="1" applyFont="1" applyFill="1" applyBorder="1" applyAlignment="1">
      <alignment horizontal="center" vertical="center" wrapText="1" readingOrder="2"/>
    </xf>
    <xf numFmtId="38" fontId="5" fillId="0" borderId="0" xfId="1" applyNumberFormat="1" applyFont="1" applyFill="1"/>
    <xf numFmtId="3" fontId="0" fillId="0" borderId="0" xfId="0" applyNumberFormat="1" applyFill="1"/>
    <xf numFmtId="0" fontId="0" fillId="0" borderId="0" xfId="0" applyFill="1"/>
    <xf numFmtId="164" fontId="1" fillId="0" borderId="0" xfId="1" applyNumberFormat="1" applyFont="1" applyAlignment="1">
      <alignment horizontal="center" vertical="center" wrapText="1" readingOrder="2"/>
    </xf>
    <xf numFmtId="164" fontId="1" fillId="0" borderId="0" xfId="1" applyNumberFormat="1" applyFont="1" applyAlignment="1">
      <alignment horizontal="center"/>
    </xf>
    <xf numFmtId="0" fontId="1" fillId="0" borderId="0" xfId="0" applyFont="1" applyAlignment="1">
      <alignment horizontal="center" vertical="center" wrapText="1" readingOrder="2"/>
    </xf>
    <xf numFmtId="0" fontId="3" fillId="0" borderId="1" xfId="0" applyFont="1" applyBorder="1" applyAlignment="1">
      <alignment horizontal="center" vertical="center" wrapText="1" readingOrder="2"/>
    </xf>
    <xf numFmtId="0" fontId="2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3" fillId="0" borderId="0" xfId="0" applyFont="1" applyAlignment="1">
      <alignment horizontal="center" vertical="center" wrapText="1" readingOrder="2"/>
    </xf>
    <xf numFmtId="38" fontId="21" fillId="0" borderId="2" xfId="0" applyNumberFormat="1" applyFont="1" applyBorder="1" applyAlignment="1">
      <alignment vertical="center" wrapText="1"/>
    </xf>
    <xf numFmtId="40" fontId="5" fillId="0" borderId="2" xfId="2" applyNumberFormat="1" applyFont="1" applyBorder="1" applyAlignment="1">
      <alignment horizontal="center" vertical="center"/>
    </xf>
    <xf numFmtId="170" fontId="5" fillId="0" borderId="2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 readingOrder="2"/>
    </xf>
    <xf numFmtId="0" fontId="3" fillId="0" borderId="0" xfId="0" applyFont="1" applyBorder="1" applyAlignment="1">
      <alignment horizontal="right" vertical="center" wrapText="1" readingOrder="2"/>
    </xf>
    <xf numFmtId="0" fontId="0" fillId="0" borderId="1" xfId="0" applyBorder="1"/>
    <xf numFmtId="164" fontId="6" fillId="0" borderId="0" xfId="1" applyNumberFormat="1" applyFont="1" applyBorder="1" applyAlignment="1">
      <alignment vertical="center" wrapText="1" readingOrder="2"/>
    </xf>
    <xf numFmtId="169" fontId="6" fillId="0" borderId="0" xfId="1" applyNumberFormat="1" applyFont="1" applyAlignment="1">
      <alignment horizontal="center" vertical="center" wrapText="1" readingOrder="2"/>
    </xf>
    <xf numFmtId="38" fontId="6" fillId="0" borderId="2" xfId="0" applyNumberFormat="1" applyFont="1" applyBorder="1" applyAlignment="1">
      <alignment horizontal="center" vertical="center" wrapText="1" readingOrder="2"/>
    </xf>
    <xf numFmtId="38" fontId="8" fillId="0" borderId="0" xfId="0" applyNumberFormat="1" applyFont="1"/>
    <xf numFmtId="164" fontId="0" fillId="0" borderId="0" xfId="1" applyNumberFormat="1" applyFont="1" applyFill="1"/>
    <xf numFmtId="38" fontId="4" fillId="0" borderId="3" xfId="0" applyNumberFormat="1" applyFont="1" applyBorder="1" applyAlignment="1">
      <alignment horizontal="center" vertical="center" wrapText="1" readingOrder="2"/>
    </xf>
    <xf numFmtId="164" fontId="2" fillId="2" borderId="0" xfId="1" applyNumberFormat="1" applyFont="1" applyFill="1"/>
    <xf numFmtId="169" fontId="5" fillId="0" borderId="0" xfId="0" applyNumberFormat="1" applyFont="1" applyAlignment="1">
      <alignment horizontal="center" vertical="center"/>
    </xf>
    <xf numFmtId="169" fontId="2" fillId="0" borderId="0" xfId="1" applyNumberFormat="1" applyFont="1"/>
    <xf numFmtId="164" fontId="0" fillId="0" borderId="0" xfId="1" applyNumberFormat="1" applyFont="1" applyBorder="1"/>
    <xf numFmtId="0" fontId="0" fillId="0" borderId="0" xfId="0" applyFill="1" applyBorder="1"/>
    <xf numFmtId="3" fontId="0" fillId="0" borderId="0" xfId="0" applyNumberFormat="1" applyFill="1" applyBorder="1"/>
    <xf numFmtId="164" fontId="2" fillId="0" borderId="2" xfId="1" applyNumberFormat="1" applyFont="1" applyBorder="1" applyAlignment="1">
      <alignment horizontal="center" vertical="center" readingOrder="2"/>
    </xf>
    <xf numFmtId="0" fontId="3" fillId="0" borderId="1" xfId="0" applyFont="1" applyBorder="1" applyAlignment="1">
      <alignment horizontal="center" vertical="center" wrapText="1" readingOrder="2"/>
    </xf>
    <xf numFmtId="0" fontId="2" fillId="0" borderId="0" xfId="0" applyFont="1" applyAlignment="1">
      <alignment horizontal="center" vertical="center" wrapText="1"/>
    </xf>
    <xf numFmtId="166" fontId="4" fillId="0" borderId="0" xfId="0" applyNumberFormat="1" applyFont="1" applyAlignment="1">
      <alignment horizontal="right" vertical="center" readingOrder="2"/>
    </xf>
    <xf numFmtId="164" fontId="2" fillId="0" borderId="1" xfId="1" applyNumberFormat="1" applyFont="1" applyBorder="1" applyAlignment="1">
      <alignment horizontal="center"/>
    </xf>
    <xf numFmtId="10" fontId="2" fillId="0" borderId="0" xfId="0" applyNumberFormat="1" applyFont="1"/>
    <xf numFmtId="0" fontId="4" fillId="0" borderId="0" xfId="0" applyFont="1" applyFill="1" applyAlignment="1">
      <alignment horizontal="center" vertical="center" wrapText="1" readingOrder="2"/>
    </xf>
    <xf numFmtId="0" fontId="2" fillId="0" borderId="0" xfId="0" applyFont="1" applyFill="1" applyAlignment="1">
      <alignment horizontal="center" vertical="center" wrapText="1"/>
    </xf>
    <xf numFmtId="38" fontId="21" fillId="0" borderId="0" xfId="0" applyNumberFormat="1" applyFont="1" applyFill="1" applyAlignment="1">
      <alignment horizontal="center" vertical="center" wrapText="1"/>
    </xf>
    <xf numFmtId="169" fontId="4" fillId="0" borderId="0" xfId="0" applyNumberFormat="1" applyFont="1" applyFill="1" applyAlignment="1">
      <alignment horizontal="center" vertical="center" readingOrder="2"/>
    </xf>
    <xf numFmtId="40" fontId="5" fillId="0" borderId="0" xfId="2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/>
    </xf>
    <xf numFmtId="170" fontId="5" fillId="0" borderId="0" xfId="0" applyNumberFormat="1" applyFont="1" applyFill="1" applyAlignment="1">
      <alignment horizontal="center" vertical="center"/>
    </xf>
    <xf numFmtId="49" fontId="21" fillId="0" borderId="0" xfId="0" applyNumberFormat="1" applyFont="1" applyFill="1" applyAlignment="1">
      <alignment horizontal="center" vertic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169" fontId="4" fillId="0" borderId="2" xfId="0" applyNumberFormat="1" applyFont="1" applyBorder="1" applyAlignment="1">
      <alignment horizontal="left" vertical="center" wrapText="1" readingOrder="2"/>
    </xf>
    <xf numFmtId="0" fontId="5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right" vertical="center" wrapText="1"/>
    </xf>
    <xf numFmtId="38" fontId="4" fillId="0" borderId="0" xfId="1" applyNumberFormat="1" applyFont="1" applyFill="1" applyAlignment="1">
      <alignment horizontal="center" vertical="center" wrapText="1" readingOrder="2"/>
    </xf>
    <xf numFmtId="38" fontId="0" fillId="0" borderId="0" xfId="0" applyNumberFormat="1" applyFill="1"/>
    <xf numFmtId="176" fontId="0" fillId="0" borderId="0" xfId="1" applyNumberFormat="1" applyFont="1" applyFill="1"/>
    <xf numFmtId="164" fontId="0" fillId="0" borderId="0" xfId="0" applyNumberFormat="1" applyFill="1"/>
    <xf numFmtId="38" fontId="5" fillId="0" borderId="0" xfId="1" applyNumberFormat="1" applyFont="1" applyFill="1" applyBorder="1"/>
    <xf numFmtId="38" fontId="4" fillId="0" borderId="2" xfId="1" applyNumberFormat="1" applyFont="1" applyFill="1" applyBorder="1" applyAlignment="1">
      <alignment horizontal="center" vertical="center" wrapText="1" readingOrder="2"/>
    </xf>
    <xf numFmtId="38" fontId="5" fillId="0" borderId="0" xfId="0" applyNumberFormat="1" applyFont="1" applyFill="1"/>
    <xf numFmtId="164" fontId="5" fillId="0" borderId="0" xfId="0" applyNumberFormat="1" applyFont="1" applyFill="1"/>
    <xf numFmtId="3" fontId="2" fillId="0" borderId="0" xfId="0" applyNumberFormat="1" applyFont="1" applyAlignment="1">
      <alignment vertical="center" shrinkToFit="1" readingOrder="2"/>
    </xf>
    <xf numFmtId="169" fontId="4" fillId="0" borderId="2" xfId="0" applyNumberFormat="1" applyFont="1" applyBorder="1" applyAlignment="1">
      <alignment horizontal="right" vertical="center" wrapText="1" indent="5" readingOrder="2"/>
    </xf>
    <xf numFmtId="0" fontId="5" fillId="0" borderId="0" xfId="0" applyFont="1" applyFill="1" applyBorder="1"/>
    <xf numFmtId="0" fontId="5" fillId="0" borderId="1" xfId="0" applyFont="1" applyFill="1" applyBorder="1"/>
    <xf numFmtId="0" fontId="12" fillId="0" borderId="1" xfId="0" applyFont="1" applyBorder="1"/>
    <xf numFmtId="0" fontId="12" fillId="0" borderId="0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0" xfId="0" applyFont="1" applyAlignment="1"/>
    <xf numFmtId="0" fontId="5" fillId="0" borderId="1" xfId="0" applyFont="1" applyBorder="1" applyAlignment="1"/>
    <xf numFmtId="164" fontId="6" fillId="0" borderId="1" xfId="1" applyNumberFormat="1" applyFont="1" applyBorder="1" applyAlignment="1">
      <alignment horizontal="right" vertical="center" wrapText="1" readingOrder="2"/>
    </xf>
    <xf numFmtId="49" fontId="21" fillId="0" borderId="1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right" vertical="center" wrapText="1" readingOrder="2"/>
    </xf>
    <xf numFmtId="0" fontId="2" fillId="0" borderId="0" xfId="0" applyFont="1" applyAlignment="1">
      <alignment horizontal="right" vertical="center" wrapText="1"/>
    </xf>
    <xf numFmtId="164" fontId="4" fillId="0" borderId="2" xfId="1" applyNumberFormat="1" applyFont="1" applyBorder="1" applyAlignment="1">
      <alignment horizontal="right" vertical="center" wrapText="1" readingOrder="2"/>
    </xf>
    <xf numFmtId="0" fontId="6" fillId="0" borderId="1" xfId="0" applyFont="1" applyBorder="1" applyAlignment="1">
      <alignment horizontal="center" vertical="center" wrapText="1" readingOrder="2"/>
    </xf>
    <xf numFmtId="0" fontId="4" fillId="0" borderId="1" xfId="0" applyFont="1" applyFill="1" applyBorder="1" applyAlignment="1">
      <alignment horizontal="center" vertical="center" wrapText="1" readingOrder="2"/>
    </xf>
    <xf numFmtId="0" fontId="10" fillId="0" borderId="1" xfId="0" applyFont="1" applyBorder="1" applyAlignment="1">
      <alignment horizontal="right" vertical="center" readingOrder="2"/>
    </xf>
    <xf numFmtId="0" fontId="2" fillId="0" borderId="1" xfId="0" applyFont="1" applyBorder="1" applyAlignment="1">
      <alignment vertical="center" wrapText="1" readingOrder="2"/>
    </xf>
    <xf numFmtId="0" fontId="2" fillId="0" borderId="0" xfId="0" applyFont="1" applyFill="1"/>
    <xf numFmtId="3" fontId="24" fillId="0" borderId="0" xfId="0" applyNumberFormat="1" applyFont="1" applyFill="1"/>
    <xf numFmtId="0" fontId="25" fillId="0" borderId="0" xfId="3" applyFont="1" applyFill="1"/>
    <xf numFmtId="3" fontId="2" fillId="0" borderId="0" xfId="0" applyNumberFormat="1" applyFont="1" applyFill="1"/>
    <xf numFmtId="172" fontId="2" fillId="0" borderId="0" xfId="0" applyNumberFormat="1" applyFont="1" applyFill="1"/>
    <xf numFmtId="0" fontId="26" fillId="0" borderId="0" xfId="0" applyFont="1" applyFill="1" applyAlignment="1">
      <alignment vertical="center" wrapText="1"/>
    </xf>
    <xf numFmtId="173" fontId="2" fillId="0" borderId="0" xfId="0" applyNumberFormat="1" applyFont="1" applyFill="1"/>
    <xf numFmtId="174" fontId="2" fillId="0" borderId="0" xfId="2" applyNumberFormat="1" applyFont="1" applyFill="1" applyAlignment="1"/>
    <xf numFmtId="175" fontId="2" fillId="0" borderId="0" xfId="0" applyNumberFormat="1" applyFont="1" applyFill="1"/>
    <xf numFmtId="0" fontId="2" fillId="0" borderId="3" xfId="0" applyFont="1" applyBorder="1" applyAlignment="1">
      <alignment horizontal="center" vertical="center" wrapText="1" readingOrder="2"/>
    </xf>
    <xf numFmtId="0" fontId="2" fillId="0" borderId="1" xfId="0" applyFont="1" applyBorder="1" applyAlignment="1">
      <alignment horizontal="center" vertical="center" wrapText="1" readingOrder="2"/>
    </xf>
    <xf numFmtId="0" fontId="2" fillId="0" borderId="0" xfId="0" applyFont="1" applyAlignment="1">
      <alignment horizontal="center"/>
    </xf>
    <xf numFmtId="0" fontId="2" fillId="0" borderId="3" xfId="0" applyFont="1" applyBorder="1" applyAlignment="1">
      <alignment horizontal="center" vertical="center" readingOrder="2"/>
    </xf>
    <xf numFmtId="0" fontId="2" fillId="0" borderId="1" xfId="0" applyFont="1" applyBorder="1" applyAlignment="1">
      <alignment horizontal="center" vertical="center" readingOrder="2"/>
    </xf>
    <xf numFmtId="0" fontId="2" fillId="0" borderId="0" xfId="0" applyFont="1" applyBorder="1" applyAlignment="1">
      <alignment horizontal="center" vertical="center" wrapText="1" readingOrder="2"/>
    </xf>
    <xf numFmtId="0" fontId="11" fillId="0" borderId="0" xfId="0" applyFont="1" applyAlignment="1">
      <alignment horizontal="center"/>
    </xf>
    <xf numFmtId="0" fontId="7" fillId="0" borderId="0" xfId="0" applyFont="1" applyAlignment="1">
      <alignment horizontal="right" vertical="center" readingOrder="2"/>
    </xf>
    <xf numFmtId="0" fontId="1" fillId="0" borderId="1" xfId="0" applyFont="1" applyBorder="1" applyAlignment="1">
      <alignment horizontal="center" vertical="center" wrapText="1" readingOrder="2"/>
    </xf>
    <xf numFmtId="0" fontId="2" fillId="0" borderId="1" xfId="0" applyFont="1" applyBorder="1" applyAlignment="1">
      <alignment horizontal="center"/>
    </xf>
    <xf numFmtId="0" fontId="2" fillId="0" borderId="0" xfId="0" applyFont="1" applyBorder="1" applyAlignment="1">
      <alignment horizontal="center" vertical="center" readingOrder="2"/>
    </xf>
    <xf numFmtId="0" fontId="2" fillId="0" borderId="0" xfId="0" applyFont="1" applyAlignment="1">
      <alignment horizontal="center" vertical="center" wrapText="1" readingOrder="2"/>
    </xf>
    <xf numFmtId="164" fontId="1" fillId="0" borderId="1" xfId="1" applyNumberFormat="1" applyFont="1" applyBorder="1" applyAlignment="1">
      <alignment horizontal="center"/>
    </xf>
    <xf numFmtId="164" fontId="1" fillId="0" borderId="1" xfId="1" applyNumberFormat="1" applyFont="1" applyBorder="1" applyAlignment="1">
      <alignment horizontal="center" vertical="center" wrapText="1" readingOrder="2"/>
    </xf>
    <xf numFmtId="0" fontId="1" fillId="0" borderId="3" xfId="0" applyFont="1" applyBorder="1" applyAlignment="1">
      <alignment horizontal="center" vertical="center" wrapText="1" readingOrder="2"/>
    </xf>
    <xf numFmtId="0" fontId="1" fillId="0" borderId="0" xfId="0" applyFont="1" applyAlignment="1">
      <alignment horizontal="center" vertical="center" wrapText="1" readingOrder="2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3" xfId="0" applyFont="1" applyBorder="1" applyAlignment="1">
      <alignment horizontal="center" vertical="center" readingOrder="2"/>
    </xf>
    <xf numFmtId="0" fontId="1" fillId="0" borderId="1" xfId="0" applyFont="1" applyBorder="1" applyAlignment="1">
      <alignment horizontal="center" vertical="center" readingOrder="2"/>
    </xf>
    <xf numFmtId="164" fontId="1" fillId="0" borderId="0" xfId="1" applyNumberFormat="1" applyFont="1" applyAlignment="1">
      <alignment horizontal="center" vertical="center" wrapText="1" readingOrder="2"/>
    </xf>
    <xf numFmtId="164" fontId="1" fillId="0" borderId="3" xfId="1" applyNumberFormat="1" applyFont="1" applyBorder="1" applyAlignment="1">
      <alignment horizontal="center" vertical="center" wrapText="1" readingOrder="2"/>
    </xf>
    <xf numFmtId="164" fontId="1" fillId="0" borderId="0" xfId="1" applyNumberFormat="1" applyFont="1" applyAlignment="1">
      <alignment horizontal="center"/>
    </xf>
    <xf numFmtId="164" fontId="1" fillId="0" borderId="3" xfId="1" applyNumberFormat="1" applyFont="1" applyBorder="1" applyAlignment="1">
      <alignment horizontal="center" vertical="center" readingOrder="2"/>
    </xf>
    <xf numFmtId="164" fontId="1" fillId="0" borderId="1" xfId="1" applyNumberFormat="1" applyFont="1" applyBorder="1" applyAlignment="1">
      <alignment horizontal="center" vertical="center" readingOrder="2"/>
    </xf>
    <xf numFmtId="0" fontId="2" fillId="0" borderId="0" xfId="0" applyFont="1" applyAlignment="1">
      <alignment horizontal="center" vertical="center" readingOrder="2"/>
    </xf>
    <xf numFmtId="164" fontId="2" fillId="0" borderId="3" xfId="1" applyNumberFormat="1" applyFont="1" applyBorder="1" applyAlignment="1">
      <alignment horizontal="center" vertical="center"/>
    </xf>
    <xf numFmtId="164" fontId="2" fillId="0" borderId="1" xfId="1" applyNumberFormat="1" applyFont="1" applyBorder="1" applyAlignment="1">
      <alignment horizontal="center" vertical="center"/>
    </xf>
    <xf numFmtId="167" fontId="2" fillId="0" borderId="3" xfId="1" applyNumberFormat="1" applyFont="1" applyBorder="1" applyAlignment="1">
      <alignment horizontal="center" vertical="center"/>
    </xf>
    <xf numFmtId="167" fontId="2" fillId="0" borderId="1" xfId="1" applyNumberFormat="1" applyFont="1" applyBorder="1" applyAlignment="1">
      <alignment horizontal="center" vertical="center"/>
    </xf>
    <xf numFmtId="164" fontId="2" fillId="0" borderId="0" xfId="1" applyNumberFormat="1" applyFont="1" applyBorder="1" applyAlignment="1">
      <alignment horizontal="center" vertical="center" readingOrder="2"/>
    </xf>
    <xf numFmtId="38" fontId="2" fillId="0" borderId="1" xfId="1" applyNumberFormat="1" applyFont="1" applyBorder="1" applyAlignment="1">
      <alignment horizontal="center" vertical="center" readingOrder="2"/>
    </xf>
    <xf numFmtId="38" fontId="2" fillId="0" borderId="2" xfId="1" applyNumberFormat="1" applyFont="1" applyBorder="1" applyAlignment="1">
      <alignment horizontal="center" vertical="center" readingOrder="2"/>
    </xf>
    <xf numFmtId="164" fontId="2" fillId="0" borderId="2" xfId="1" applyNumberFormat="1" applyFont="1" applyBorder="1" applyAlignment="1">
      <alignment horizontal="center" vertical="center" readingOrder="2"/>
    </xf>
    <xf numFmtId="164" fontId="2" fillId="0" borderId="3" xfId="1" applyNumberFormat="1" applyFont="1" applyBorder="1" applyAlignment="1">
      <alignment horizontal="center" vertical="center" readingOrder="2"/>
    </xf>
    <xf numFmtId="38" fontId="2" fillId="0" borderId="3" xfId="1" applyNumberFormat="1" applyFont="1" applyBorder="1" applyAlignment="1">
      <alignment horizontal="center" vertical="center" readingOrder="2"/>
    </xf>
    <xf numFmtId="0" fontId="14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 wrapText="1" readingOrder="2"/>
    </xf>
    <xf numFmtId="0" fontId="3" fillId="0" borderId="0" xfId="0" applyFont="1" applyAlignment="1">
      <alignment horizontal="center" vertical="center" wrapText="1" readingOrder="2"/>
    </xf>
    <xf numFmtId="0" fontId="3" fillId="0" borderId="1" xfId="0" applyFont="1" applyBorder="1" applyAlignment="1">
      <alignment horizontal="center" vertical="center" wrapText="1" readingOrder="2"/>
    </xf>
    <xf numFmtId="0" fontId="2" fillId="0" borderId="3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 readingOrder="2"/>
    </xf>
    <xf numFmtId="0" fontId="1" fillId="0" borderId="4" xfId="0" applyFont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15" fillId="0" borderId="1" xfId="0" applyFont="1" applyBorder="1" applyAlignment="1">
      <alignment horizontal="center" vertical="center" wrapText="1" readingOrder="2"/>
    </xf>
    <xf numFmtId="0" fontId="5" fillId="0" borderId="6" xfId="0" applyFont="1" applyFill="1" applyBorder="1" applyAlignment="1">
      <alignment horizontal="center"/>
    </xf>
    <xf numFmtId="0" fontId="5" fillId="0" borderId="7" xfId="0" applyFont="1" applyFill="1" applyBorder="1" applyAlignment="1">
      <alignment horizontal="center"/>
    </xf>
    <xf numFmtId="0" fontId="5" fillId="0" borderId="8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 wrapText="1" readingOrder="2"/>
    </xf>
    <xf numFmtId="0" fontId="7" fillId="0" borderId="0" xfId="0" applyFont="1" applyFill="1" applyAlignment="1">
      <alignment horizontal="right" vertical="center" readingOrder="2"/>
    </xf>
    <xf numFmtId="0" fontId="14" fillId="0" borderId="0" xfId="0" applyFont="1" applyFill="1" applyAlignment="1">
      <alignment horizontal="center"/>
    </xf>
  </cellXfs>
  <cellStyles count="4">
    <cellStyle name="Comma" xfId="1" builtinId="3"/>
    <cellStyle name="Normal" xfId="0" builtinId="0"/>
    <cellStyle name="Normal 5" xfId="3" xr:uid="{53155C31-7AF6-4D4E-BDDD-06F70D477901}"/>
    <cellStyle name="Percent" xfId="2" builtinId="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79"/>
  <sheetViews>
    <sheetView rightToLeft="1" tabSelected="1" zoomScaleNormal="100" zoomScaleSheetLayoutView="90" workbookViewId="0">
      <selection activeCell="X5" sqref="X5"/>
    </sheetView>
  </sheetViews>
  <sheetFormatPr defaultColWidth="9.140625" defaultRowHeight="15.75" x14ac:dyDescent="0.4"/>
  <cols>
    <col min="1" max="1" width="17.42578125" style="3" bestFit="1" customWidth="1"/>
    <col min="2" max="2" width="1.140625" style="3" customWidth="1"/>
    <col min="3" max="3" width="10.7109375" style="3" bestFit="1" customWidth="1"/>
    <col min="4" max="4" width="0.85546875" style="3" customWidth="1"/>
    <col min="5" max="5" width="15.140625" style="3" bestFit="1" customWidth="1"/>
    <col min="6" max="6" width="1.28515625" style="3" customWidth="1"/>
    <col min="7" max="7" width="15.140625" style="3" bestFit="1" customWidth="1"/>
    <col min="8" max="8" width="0.5703125" style="3" customWidth="1"/>
    <col min="9" max="9" width="10.7109375" style="3" bestFit="1" customWidth="1"/>
    <col min="10" max="10" width="12" style="3" bestFit="1" customWidth="1"/>
    <col min="11" max="11" width="0.7109375" style="3" customWidth="1"/>
    <col min="12" max="12" width="10.7109375" style="3" bestFit="1" customWidth="1"/>
    <col min="13" max="13" width="13.85546875" style="69" bestFit="1" customWidth="1"/>
    <col min="14" max="14" width="0.42578125" style="3" customWidth="1"/>
    <col min="15" max="15" width="10.7109375" style="3" bestFit="1" customWidth="1"/>
    <col min="16" max="16" width="0.7109375" style="3" customWidth="1"/>
    <col min="17" max="17" width="11.85546875" style="3" bestFit="1" customWidth="1"/>
    <col min="18" max="18" width="0.5703125" style="3" customWidth="1"/>
    <col min="19" max="19" width="15.140625" style="3" bestFit="1" customWidth="1"/>
    <col min="20" max="20" width="0.28515625" style="3" customWidth="1"/>
    <col min="21" max="21" width="15.140625" style="3" bestFit="1" customWidth="1"/>
    <col min="22" max="22" width="0.7109375" style="3" customWidth="1"/>
    <col min="23" max="23" width="13.42578125" style="3" bestFit="1" customWidth="1"/>
    <col min="24" max="24" width="9.140625" style="3"/>
    <col min="25" max="25" width="16.42578125" style="224" bestFit="1" customWidth="1"/>
    <col min="26" max="26" width="43.140625" style="224" bestFit="1" customWidth="1"/>
    <col min="27" max="16384" width="9.140625" style="3"/>
  </cols>
  <sheetData>
    <row r="1" spans="1:26" ht="21" x14ac:dyDescent="0.55000000000000004">
      <c r="A1" s="239" t="s">
        <v>138</v>
      </c>
      <c r="B1" s="239"/>
      <c r="C1" s="239"/>
      <c r="D1" s="239"/>
      <c r="E1" s="239"/>
      <c r="F1" s="239"/>
      <c r="G1" s="239"/>
      <c r="H1" s="239"/>
      <c r="I1" s="239"/>
      <c r="J1" s="239"/>
      <c r="K1" s="239"/>
      <c r="L1" s="239"/>
      <c r="M1" s="239"/>
      <c r="N1" s="239"/>
      <c r="O1" s="239"/>
      <c r="P1" s="239"/>
      <c r="Q1" s="239"/>
      <c r="R1" s="239"/>
      <c r="S1" s="239"/>
      <c r="T1" s="239"/>
      <c r="U1" s="239"/>
      <c r="V1" s="239"/>
      <c r="W1" s="239"/>
    </row>
    <row r="2" spans="1:26" ht="21" x14ac:dyDescent="0.55000000000000004">
      <c r="A2" s="239" t="s">
        <v>56</v>
      </c>
      <c r="B2" s="239"/>
      <c r="C2" s="239"/>
      <c r="D2" s="239"/>
      <c r="E2" s="239"/>
      <c r="F2" s="239"/>
      <c r="G2" s="239"/>
      <c r="H2" s="239"/>
      <c r="I2" s="239"/>
      <c r="J2" s="239"/>
      <c r="K2" s="239"/>
      <c r="L2" s="239"/>
      <c r="M2" s="239"/>
      <c r="N2" s="239"/>
      <c r="O2" s="239"/>
      <c r="P2" s="239"/>
      <c r="Q2" s="239"/>
      <c r="R2" s="239"/>
      <c r="S2" s="239"/>
      <c r="T2" s="239"/>
      <c r="U2" s="239"/>
      <c r="V2" s="239"/>
      <c r="W2" s="239"/>
    </row>
    <row r="3" spans="1:26" ht="21" x14ac:dyDescent="0.55000000000000004">
      <c r="A3" s="239" t="s">
        <v>168</v>
      </c>
      <c r="B3" s="239"/>
      <c r="C3" s="239"/>
      <c r="D3" s="239"/>
      <c r="E3" s="239"/>
      <c r="F3" s="239"/>
      <c r="G3" s="239"/>
      <c r="H3" s="239"/>
      <c r="I3" s="239"/>
      <c r="J3" s="239"/>
      <c r="K3" s="239"/>
      <c r="L3" s="239"/>
      <c r="M3" s="239"/>
      <c r="N3" s="239"/>
      <c r="O3" s="239"/>
      <c r="P3" s="239"/>
      <c r="Q3" s="239"/>
      <c r="R3" s="239"/>
      <c r="S3" s="239"/>
      <c r="T3" s="239"/>
      <c r="U3" s="239"/>
      <c r="V3" s="239"/>
      <c r="W3" s="239"/>
    </row>
    <row r="4" spans="1:26" ht="25.5" x14ac:dyDescent="0.4">
      <c r="A4" s="240" t="s">
        <v>24</v>
      </c>
      <c r="B4" s="240"/>
      <c r="C4" s="240"/>
      <c r="D4" s="240"/>
      <c r="E4" s="240"/>
      <c r="F4" s="240"/>
      <c r="G4" s="240"/>
      <c r="H4" s="240"/>
      <c r="I4" s="240"/>
      <c r="J4" s="240"/>
      <c r="K4" s="240"/>
      <c r="L4" s="240"/>
      <c r="M4" s="240"/>
      <c r="N4" s="240"/>
      <c r="O4" s="240"/>
      <c r="P4" s="240"/>
      <c r="Q4" s="240"/>
      <c r="R4" s="240"/>
      <c r="S4" s="240"/>
      <c r="T4" s="240"/>
      <c r="U4" s="240"/>
      <c r="V4" s="240"/>
      <c r="W4" s="240"/>
      <c r="Y4" s="225"/>
    </row>
    <row r="5" spans="1:26" ht="25.5" x14ac:dyDescent="0.45">
      <c r="A5" s="240" t="s">
        <v>25</v>
      </c>
      <c r="B5" s="240"/>
      <c r="C5" s="240"/>
      <c r="D5" s="240"/>
      <c r="E5" s="240"/>
      <c r="F5" s="240"/>
      <c r="G5" s="240"/>
      <c r="H5" s="240"/>
      <c r="I5" s="240"/>
      <c r="J5" s="240"/>
      <c r="K5" s="240"/>
      <c r="L5" s="240"/>
      <c r="M5" s="240"/>
      <c r="N5" s="240"/>
      <c r="O5" s="240"/>
      <c r="P5" s="240"/>
      <c r="Q5" s="240"/>
      <c r="R5" s="240"/>
      <c r="S5" s="240"/>
      <c r="T5" s="240"/>
      <c r="U5" s="240"/>
      <c r="V5" s="240"/>
      <c r="W5" s="240"/>
      <c r="Y5" s="226"/>
      <c r="Z5" s="226"/>
    </row>
    <row r="6" spans="1:26" ht="18.75" x14ac:dyDescent="0.45">
      <c r="Y6" s="226"/>
      <c r="Z6" s="226"/>
    </row>
    <row r="7" spans="1:26" ht="18.75" customHeight="1" thickBot="1" x14ac:dyDescent="0.5">
      <c r="A7" s="54"/>
      <c r="B7" s="55"/>
      <c r="C7" s="241" t="s">
        <v>167</v>
      </c>
      <c r="D7" s="241"/>
      <c r="E7" s="241"/>
      <c r="F7" s="241"/>
      <c r="G7" s="241"/>
      <c r="H7" s="55"/>
      <c r="I7" s="242" t="s">
        <v>7</v>
      </c>
      <c r="J7" s="242"/>
      <c r="K7" s="242"/>
      <c r="L7" s="242"/>
      <c r="M7" s="242"/>
      <c r="O7" s="241" t="s">
        <v>169</v>
      </c>
      <c r="P7" s="241"/>
      <c r="Q7" s="241"/>
      <c r="R7" s="241"/>
      <c r="S7" s="241"/>
      <c r="T7" s="241"/>
      <c r="U7" s="241"/>
      <c r="V7" s="241"/>
      <c r="W7" s="241"/>
      <c r="Y7" s="226"/>
      <c r="Z7" s="226"/>
    </row>
    <row r="8" spans="1:26" ht="17.25" customHeight="1" x14ac:dyDescent="0.45">
      <c r="A8" s="238" t="s">
        <v>1</v>
      </c>
      <c r="B8" s="14"/>
      <c r="C8" s="243" t="s">
        <v>3</v>
      </c>
      <c r="D8" s="238"/>
      <c r="E8" s="243" t="s">
        <v>0</v>
      </c>
      <c r="F8" s="238"/>
      <c r="G8" s="233" t="s">
        <v>19</v>
      </c>
      <c r="H8" s="49"/>
      <c r="I8" s="235" t="s">
        <v>4</v>
      </c>
      <c r="J8" s="235"/>
      <c r="K8" s="56"/>
      <c r="L8" s="235" t="s">
        <v>5</v>
      </c>
      <c r="M8" s="235"/>
      <c r="O8" s="236" t="s">
        <v>3</v>
      </c>
      <c r="P8" s="238"/>
      <c r="Q8" s="233" t="s">
        <v>29</v>
      </c>
      <c r="R8" s="50"/>
      <c r="S8" s="236" t="s">
        <v>0</v>
      </c>
      <c r="T8" s="238"/>
      <c r="U8" s="233" t="s">
        <v>19</v>
      </c>
      <c r="V8" s="49"/>
      <c r="W8" s="233" t="s">
        <v>22</v>
      </c>
      <c r="Y8" s="226"/>
      <c r="Z8" s="226"/>
    </row>
    <row r="9" spans="1:26" ht="20.25" customHeight="1" thickBot="1" x14ac:dyDescent="0.5">
      <c r="A9" s="234"/>
      <c r="B9" s="14"/>
      <c r="C9" s="237"/>
      <c r="D9" s="244"/>
      <c r="E9" s="237"/>
      <c r="F9" s="244"/>
      <c r="G9" s="234"/>
      <c r="H9" s="49"/>
      <c r="I9" s="51" t="s">
        <v>3</v>
      </c>
      <c r="J9" s="51" t="s">
        <v>0</v>
      </c>
      <c r="K9" s="56"/>
      <c r="L9" s="51" t="s">
        <v>3</v>
      </c>
      <c r="M9" s="180" t="s">
        <v>55</v>
      </c>
      <c r="O9" s="237"/>
      <c r="P9" s="238"/>
      <c r="Q9" s="234"/>
      <c r="R9" s="50"/>
      <c r="S9" s="237"/>
      <c r="T9" s="238"/>
      <c r="U9" s="234"/>
      <c r="V9" s="49"/>
      <c r="W9" s="234"/>
      <c r="Y9" s="226"/>
      <c r="Z9" s="227"/>
    </row>
    <row r="10" spans="1:26" ht="18.75" x14ac:dyDescent="0.45">
      <c r="A10" s="14" t="s">
        <v>74</v>
      </c>
      <c r="B10" s="14"/>
      <c r="C10" s="66">
        <v>53413383</v>
      </c>
      <c r="D10" s="67"/>
      <c r="E10" s="66">
        <v>76982193250</v>
      </c>
      <c r="F10" s="67"/>
      <c r="G10" s="66">
        <v>127747949530.987</v>
      </c>
      <c r="H10" s="62"/>
      <c r="I10" s="66">
        <v>0</v>
      </c>
      <c r="J10" s="66">
        <v>0</v>
      </c>
      <c r="K10" s="69">
        <v>0</v>
      </c>
      <c r="L10" s="66">
        <v>0</v>
      </c>
      <c r="M10" s="69">
        <v>0</v>
      </c>
      <c r="N10" s="69"/>
      <c r="O10" s="66">
        <v>53413383</v>
      </c>
      <c r="P10" s="52"/>
      <c r="Q10" s="67">
        <v>2195</v>
      </c>
      <c r="R10" s="52"/>
      <c r="S10" s="66">
        <v>76982193250</v>
      </c>
      <c r="T10" s="67"/>
      <c r="U10" s="65">
        <v>116544783549.67426</v>
      </c>
      <c r="V10" s="62"/>
      <c r="W10" s="70">
        <v>8.0377251458372878E-2</v>
      </c>
      <c r="X10" s="124"/>
      <c r="Y10" s="226"/>
      <c r="Z10" s="226"/>
    </row>
    <row r="11" spans="1:26" ht="18.75" x14ac:dyDescent="0.45">
      <c r="A11" s="14" t="s">
        <v>78</v>
      </c>
      <c r="B11" s="14"/>
      <c r="C11" s="66">
        <v>37351732</v>
      </c>
      <c r="D11" s="67"/>
      <c r="E11" s="66">
        <v>80512444890</v>
      </c>
      <c r="F11" s="67"/>
      <c r="G11" s="66">
        <v>112687999705.61099</v>
      </c>
      <c r="H11" s="53"/>
      <c r="I11" s="66">
        <v>0</v>
      </c>
      <c r="J11" s="66">
        <v>0</v>
      </c>
      <c r="K11" s="69">
        <v>0</v>
      </c>
      <c r="L11" s="66">
        <v>0</v>
      </c>
      <c r="M11" s="69">
        <v>0</v>
      </c>
      <c r="N11" s="69"/>
      <c r="O11" s="66">
        <v>37351732</v>
      </c>
      <c r="P11" s="52"/>
      <c r="Q11" s="67">
        <v>2986</v>
      </c>
      <c r="R11" s="52"/>
      <c r="S11" s="66">
        <v>80512444890</v>
      </c>
      <c r="T11" s="67"/>
      <c r="U11" s="65">
        <v>110868654735.07559</v>
      </c>
      <c r="V11" s="53"/>
      <c r="W11" s="70">
        <v>7.6462604923835747E-2</v>
      </c>
      <c r="X11" s="125"/>
      <c r="Y11" s="228"/>
      <c r="Z11" s="226"/>
    </row>
    <row r="12" spans="1:26" ht="18.75" x14ac:dyDescent="0.45">
      <c r="A12" s="14" t="s">
        <v>73</v>
      </c>
      <c r="B12" s="14"/>
      <c r="C12" s="66">
        <v>35300000</v>
      </c>
      <c r="D12" s="67"/>
      <c r="E12" s="66">
        <v>82037897589</v>
      </c>
      <c r="F12" s="67"/>
      <c r="G12" s="66">
        <v>104392645875</v>
      </c>
      <c r="H12" s="58"/>
      <c r="I12" s="66">
        <v>0</v>
      </c>
      <c r="J12" s="66">
        <v>0</v>
      </c>
      <c r="K12" s="69">
        <v>0</v>
      </c>
      <c r="L12" s="66">
        <v>0</v>
      </c>
      <c r="M12" s="69">
        <v>0</v>
      </c>
      <c r="N12" s="69"/>
      <c r="O12" s="66">
        <v>35300000</v>
      </c>
      <c r="P12" s="57"/>
      <c r="Q12" s="67">
        <v>2831</v>
      </c>
      <c r="R12" s="57"/>
      <c r="S12" s="66">
        <v>82037897589</v>
      </c>
      <c r="T12" s="67"/>
      <c r="U12" s="65">
        <v>99339690915</v>
      </c>
      <c r="V12" s="58"/>
      <c r="W12" s="70">
        <v>6.8511443183287044E-2</v>
      </c>
      <c r="X12" s="124"/>
      <c r="Y12" s="150"/>
      <c r="Z12" s="226"/>
    </row>
    <row r="13" spans="1:26" x14ac:dyDescent="0.4">
      <c r="A13" s="14" t="s">
        <v>79</v>
      </c>
      <c r="B13" s="14"/>
      <c r="C13" s="66">
        <v>40619240</v>
      </c>
      <c r="D13" s="67"/>
      <c r="E13" s="66">
        <v>88242697067</v>
      </c>
      <c r="F13" s="67"/>
      <c r="G13" s="66">
        <v>108534869243.136</v>
      </c>
      <c r="H13" s="58"/>
      <c r="I13" s="66">
        <v>0</v>
      </c>
      <c r="J13" s="66">
        <v>0</v>
      </c>
      <c r="K13" s="69">
        <v>0</v>
      </c>
      <c r="L13" s="66">
        <v>0</v>
      </c>
      <c r="M13" s="69">
        <v>0</v>
      </c>
      <c r="N13" s="69"/>
      <c r="O13" s="66">
        <v>40619240</v>
      </c>
      <c r="P13" s="57"/>
      <c r="Q13" s="67">
        <v>2439</v>
      </c>
      <c r="R13" s="57"/>
      <c r="S13" s="66">
        <v>88242697067</v>
      </c>
      <c r="T13" s="67"/>
      <c r="U13" s="65">
        <v>98480857918.158005</v>
      </c>
      <c r="V13" s="58"/>
      <c r="W13" s="70">
        <v>6.7919133226158043E-2</v>
      </c>
      <c r="X13" s="124"/>
      <c r="Y13" s="229"/>
      <c r="Z13" s="227"/>
    </row>
    <row r="14" spans="1:26" ht="31.5" x14ac:dyDescent="0.4">
      <c r="A14" s="14" t="s">
        <v>75</v>
      </c>
      <c r="B14" s="14"/>
      <c r="C14" s="66">
        <v>8300000</v>
      </c>
      <c r="D14" s="67"/>
      <c r="E14" s="66">
        <v>115136631721</v>
      </c>
      <c r="F14" s="67"/>
      <c r="G14" s="66">
        <v>92736912600</v>
      </c>
      <c r="H14" s="58"/>
      <c r="I14" s="66">
        <v>3562895</v>
      </c>
      <c r="J14" s="66">
        <v>0</v>
      </c>
      <c r="K14" s="69">
        <v>0</v>
      </c>
      <c r="L14" s="66">
        <v>0</v>
      </c>
      <c r="M14" s="69">
        <v>0</v>
      </c>
      <c r="N14" s="69"/>
      <c r="O14" s="66">
        <v>11862895</v>
      </c>
      <c r="P14" s="57"/>
      <c r="Q14" s="67">
        <v>7840</v>
      </c>
      <c r="R14" s="57"/>
      <c r="S14" s="66">
        <v>115136631721</v>
      </c>
      <c r="T14" s="67"/>
      <c r="U14" s="65">
        <v>92451716452.039993</v>
      </c>
      <c r="V14" s="58"/>
      <c r="W14" s="70">
        <v>6.3761025029975077E-2</v>
      </c>
      <c r="X14" s="124"/>
      <c r="Y14" s="227"/>
      <c r="Z14" s="227"/>
    </row>
    <row r="15" spans="1:26" x14ac:dyDescent="0.4">
      <c r="A15" s="14" t="s">
        <v>81</v>
      </c>
      <c r="B15" s="14"/>
      <c r="C15" s="66">
        <v>15542775</v>
      </c>
      <c r="D15" s="67"/>
      <c r="E15" s="66">
        <v>79102257139</v>
      </c>
      <c r="F15" s="67"/>
      <c r="G15" s="66">
        <v>87912181330.987503</v>
      </c>
      <c r="H15" s="58"/>
      <c r="I15" s="66">
        <v>0</v>
      </c>
      <c r="J15" s="66">
        <v>0</v>
      </c>
      <c r="K15" s="69">
        <v>0</v>
      </c>
      <c r="L15" s="66">
        <v>0</v>
      </c>
      <c r="M15" s="69">
        <v>0</v>
      </c>
      <c r="N15" s="69"/>
      <c r="O15" s="66">
        <v>15542775</v>
      </c>
      <c r="P15" s="57"/>
      <c r="Q15" s="67">
        <v>5480</v>
      </c>
      <c r="R15" s="57"/>
      <c r="S15" s="66">
        <v>79102257139</v>
      </c>
      <c r="T15" s="67"/>
      <c r="U15" s="65">
        <v>84667619278.350006</v>
      </c>
      <c r="V15" s="58"/>
      <c r="W15" s="70">
        <v>5.8392579383161405E-2</v>
      </c>
      <c r="X15" s="124"/>
      <c r="Y15" s="227"/>
      <c r="Z15" s="227"/>
    </row>
    <row r="16" spans="1:26" x14ac:dyDescent="0.4">
      <c r="A16" s="14" t="s">
        <v>76</v>
      </c>
      <c r="B16" s="14"/>
      <c r="C16" s="66">
        <v>34593592</v>
      </c>
      <c r="D16" s="67"/>
      <c r="E16" s="66">
        <v>102524168450</v>
      </c>
      <c r="F16" s="67"/>
      <c r="G16" s="66">
        <v>84078073511.981995</v>
      </c>
      <c r="H16" s="58"/>
      <c r="I16" s="66">
        <v>0</v>
      </c>
      <c r="J16" s="66">
        <v>0</v>
      </c>
      <c r="K16" s="69">
        <v>0</v>
      </c>
      <c r="L16" s="66">
        <v>0</v>
      </c>
      <c r="M16" s="69">
        <v>0</v>
      </c>
      <c r="N16" s="69"/>
      <c r="O16" s="66">
        <v>34593592</v>
      </c>
      <c r="P16" s="57"/>
      <c r="Q16" s="67">
        <v>2185</v>
      </c>
      <c r="R16" s="57"/>
      <c r="S16" s="66">
        <v>102524168450</v>
      </c>
      <c r="T16" s="67"/>
      <c r="U16" s="65">
        <v>75137255878.806</v>
      </c>
      <c r="V16" s="58"/>
      <c r="W16" s="70">
        <v>5.1819789146451044E-2</v>
      </c>
      <c r="X16" s="124"/>
      <c r="Y16" s="227"/>
      <c r="Z16" s="227"/>
    </row>
    <row r="17" spans="1:26" x14ac:dyDescent="0.4">
      <c r="A17" s="14" t="s">
        <v>82</v>
      </c>
      <c r="B17" s="14"/>
      <c r="C17" s="66">
        <v>3110000</v>
      </c>
      <c r="D17" s="67"/>
      <c r="E17" s="66">
        <v>69242185735</v>
      </c>
      <c r="F17" s="67"/>
      <c r="G17" s="66">
        <v>76359938850</v>
      </c>
      <c r="H17" s="58"/>
      <c r="I17" s="66">
        <v>0</v>
      </c>
      <c r="J17" s="66">
        <v>0</v>
      </c>
      <c r="K17" s="69">
        <v>0</v>
      </c>
      <c r="L17" s="66">
        <v>0</v>
      </c>
      <c r="M17" s="69">
        <v>0</v>
      </c>
      <c r="N17" s="69"/>
      <c r="O17" s="66">
        <v>3110000</v>
      </c>
      <c r="P17" s="57"/>
      <c r="Q17" s="67">
        <v>20090</v>
      </c>
      <c r="R17" s="57"/>
      <c r="S17" s="66">
        <v>69242185735</v>
      </c>
      <c r="T17" s="67"/>
      <c r="U17" s="65">
        <v>62108144595</v>
      </c>
      <c r="V17" s="58"/>
      <c r="W17" s="70">
        <v>4.2834023142679305E-2</v>
      </c>
      <c r="X17" s="124"/>
      <c r="Y17" s="227"/>
      <c r="Z17" s="227"/>
    </row>
    <row r="18" spans="1:26" ht="31.5" x14ac:dyDescent="0.4">
      <c r="A18" s="14" t="s">
        <v>83</v>
      </c>
      <c r="B18" s="14"/>
      <c r="C18" s="66">
        <v>9350000</v>
      </c>
      <c r="D18" s="67"/>
      <c r="E18" s="66">
        <v>53094976691</v>
      </c>
      <c r="F18" s="67"/>
      <c r="G18" s="66">
        <v>44984738700</v>
      </c>
      <c r="H18" s="58"/>
      <c r="I18" s="66">
        <v>0</v>
      </c>
      <c r="J18" s="66">
        <v>0</v>
      </c>
      <c r="K18" s="69">
        <v>0</v>
      </c>
      <c r="L18" s="66">
        <v>0</v>
      </c>
      <c r="M18" s="69">
        <v>0</v>
      </c>
      <c r="N18" s="69"/>
      <c r="O18" s="66">
        <v>9350000</v>
      </c>
      <c r="P18" s="57"/>
      <c r="Q18" s="67">
        <v>4600</v>
      </c>
      <c r="R18" s="57"/>
      <c r="S18" s="66">
        <v>53094976691</v>
      </c>
      <c r="T18" s="67"/>
      <c r="U18" s="65">
        <v>42754090500</v>
      </c>
      <c r="V18" s="58"/>
      <c r="W18" s="70">
        <v>2.9486144109811905E-2</v>
      </c>
      <c r="X18" s="124"/>
      <c r="Y18" s="227"/>
      <c r="Z18" s="227"/>
    </row>
    <row r="19" spans="1:26" x14ac:dyDescent="0.4">
      <c r="A19" s="14" t="s">
        <v>86</v>
      </c>
      <c r="B19" s="14"/>
      <c r="C19" s="66">
        <v>90483406</v>
      </c>
      <c r="D19" s="67"/>
      <c r="E19" s="66">
        <v>40200335062</v>
      </c>
      <c r="F19" s="67"/>
      <c r="G19" s="66">
        <v>44522789718.4785</v>
      </c>
      <c r="H19" s="58"/>
      <c r="I19" s="66">
        <v>0</v>
      </c>
      <c r="J19" s="66">
        <v>0</v>
      </c>
      <c r="K19" s="69">
        <v>0</v>
      </c>
      <c r="L19" s="66">
        <v>0</v>
      </c>
      <c r="M19" s="69">
        <v>0</v>
      </c>
      <c r="N19" s="69"/>
      <c r="O19" s="66">
        <v>90483406</v>
      </c>
      <c r="P19" s="57"/>
      <c r="Q19" s="67">
        <v>438</v>
      </c>
      <c r="R19" s="57"/>
      <c r="S19" s="66">
        <v>40200335062</v>
      </c>
      <c r="T19" s="67"/>
      <c r="U19" s="65">
        <v>39395923023.623398</v>
      </c>
      <c r="V19" s="58"/>
      <c r="W19" s="70">
        <v>2.7170122204181055E-2</v>
      </c>
      <c r="X19" s="124"/>
      <c r="Y19" s="227"/>
      <c r="Z19" s="227"/>
    </row>
    <row r="20" spans="1:26" x14ac:dyDescent="0.4">
      <c r="A20" s="14" t="s">
        <v>85</v>
      </c>
      <c r="B20" s="14"/>
      <c r="C20" s="66">
        <v>2109652</v>
      </c>
      <c r="D20" s="67"/>
      <c r="E20" s="66">
        <v>42467589291</v>
      </c>
      <c r="F20" s="67"/>
      <c r="G20" s="66">
        <v>40746644656.758003</v>
      </c>
      <c r="H20" s="58"/>
      <c r="I20" s="66">
        <v>0</v>
      </c>
      <c r="J20" s="66">
        <v>0</v>
      </c>
      <c r="K20" s="69">
        <v>0</v>
      </c>
      <c r="L20" s="66">
        <v>0</v>
      </c>
      <c r="M20" s="69">
        <v>0</v>
      </c>
      <c r="N20" s="69"/>
      <c r="O20" s="66">
        <v>2109652</v>
      </c>
      <c r="P20" s="57"/>
      <c r="Q20" s="67">
        <v>16700</v>
      </c>
      <c r="R20" s="57"/>
      <c r="S20" s="66">
        <v>42467589291</v>
      </c>
      <c r="T20" s="67"/>
      <c r="U20" s="65">
        <v>35021562829.019997</v>
      </c>
      <c r="V20" s="58"/>
      <c r="W20" s="70">
        <v>2.4153264318119819E-2</v>
      </c>
      <c r="X20" s="124"/>
      <c r="Y20" s="227"/>
      <c r="Z20" s="227"/>
    </row>
    <row r="21" spans="1:26" x14ac:dyDescent="0.4">
      <c r="A21" s="14" t="s">
        <v>89</v>
      </c>
      <c r="B21" s="14"/>
      <c r="C21" s="66">
        <v>6905729</v>
      </c>
      <c r="D21" s="67"/>
      <c r="E21" s="66">
        <v>28743025473</v>
      </c>
      <c r="F21" s="67"/>
      <c r="G21" s="66">
        <v>36176652338.611504</v>
      </c>
      <c r="H21" s="58"/>
      <c r="I21" s="66">
        <v>0</v>
      </c>
      <c r="J21" s="66">
        <v>0</v>
      </c>
      <c r="K21" s="69">
        <v>0</v>
      </c>
      <c r="L21" s="66">
        <v>0</v>
      </c>
      <c r="M21" s="69">
        <v>0</v>
      </c>
      <c r="N21" s="69"/>
      <c r="O21" s="66">
        <v>6905729</v>
      </c>
      <c r="P21" s="57"/>
      <c r="Q21" s="67">
        <v>4890</v>
      </c>
      <c r="R21" s="57"/>
      <c r="S21" s="66">
        <v>28743025473</v>
      </c>
      <c r="T21" s="67"/>
      <c r="U21" s="65">
        <v>33568089171.880501</v>
      </c>
      <c r="V21" s="58"/>
      <c r="W21" s="70">
        <v>2.3150849503232564E-2</v>
      </c>
      <c r="X21" s="124"/>
      <c r="Y21" s="227"/>
      <c r="Z21" s="227"/>
    </row>
    <row r="22" spans="1:26" x14ac:dyDescent="0.4">
      <c r="A22" s="14" t="s">
        <v>92</v>
      </c>
      <c r="B22" s="14"/>
      <c r="C22" s="66">
        <v>450000</v>
      </c>
      <c r="D22" s="67"/>
      <c r="E22" s="66">
        <v>22143410488</v>
      </c>
      <c r="F22" s="67"/>
      <c r="G22" s="66">
        <v>30811573800</v>
      </c>
      <c r="H22" s="58"/>
      <c r="I22" s="66">
        <v>0</v>
      </c>
      <c r="J22" s="66">
        <v>0</v>
      </c>
      <c r="K22" s="69">
        <v>0</v>
      </c>
      <c r="L22" s="66">
        <v>0</v>
      </c>
      <c r="M22" s="69">
        <v>0</v>
      </c>
      <c r="N22" s="69"/>
      <c r="O22" s="66">
        <v>450000</v>
      </c>
      <c r="P22" s="57"/>
      <c r="Q22" s="67">
        <v>74280</v>
      </c>
      <c r="R22" s="57"/>
      <c r="S22" s="66">
        <v>22143410488</v>
      </c>
      <c r="T22" s="67"/>
      <c r="U22" s="65">
        <v>33227115300</v>
      </c>
      <c r="V22" s="58"/>
      <c r="W22" s="70">
        <v>2.2915690607174442E-2</v>
      </c>
      <c r="X22" s="124"/>
      <c r="Y22" s="227"/>
      <c r="Z22" s="227"/>
    </row>
    <row r="23" spans="1:26" x14ac:dyDescent="0.4">
      <c r="A23" s="14" t="s">
        <v>84</v>
      </c>
      <c r="B23" s="14"/>
      <c r="C23" s="66">
        <v>3774025</v>
      </c>
      <c r="D23" s="67"/>
      <c r="E23" s="66">
        <v>33809716071</v>
      </c>
      <c r="F23" s="67"/>
      <c r="G23" s="66">
        <v>36315193256.099998</v>
      </c>
      <c r="H23" s="58"/>
      <c r="I23" s="66">
        <v>0</v>
      </c>
      <c r="J23" s="66">
        <v>0</v>
      </c>
      <c r="K23" s="69">
        <v>0</v>
      </c>
      <c r="L23" s="66">
        <v>0</v>
      </c>
      <c r="M23" s="69">
        <v>0</v>
      </c>
      <c r="N23" s="69"/>
      <c r="O23" s="66">
        <v>3774025</v>
      </c>
      <c r="P23" s="57"/>
      <c r="Q23" s="67">
        <v>8600</v>
      </c>
      <c r="R23" s="57"/>
      <c r="S23" s="66">
        <v>33809716071</v>
      </c>
      <c r="T23" s="67"/>
      <c r="U23" s="65">
        <v>32263498140.75</v>
      </c>
      <c r="V23" s="58"/>
      <c r="W23" s="70">
        <v>2.2251114327056096E-2</v>
      </c>
      <c r="X23" s="124"/>
      <c r="Y23" s="227"/>
      <c r="Z23" s="227"/>
    </row>
    <row r="24" spans="1:26" ht="31.5" x14ac:dyDescent="0.4">
      <c r="A24" s="14" t="s">
        <v>90</v>
      </c>
      <c r="B24" s="14"/>
      <c r="C24" s="66">
        <v>3677221</v>
      </c>
      <c r="D24" s="67"/>
      <c r="E24" s="66">
        <v>20067530517</v>
      </c>
      <c r="F24" s="67"/>
      <c r="G24" s="66">
        <v>28657877634.792</v>
      </c>
      <c r="H24" s="58"/>
      <c r="I24" s="66">
        <v>0</v>
      </c>
      <c r="J24" s="66">
        <v>0</v>
      </c>
      <c r="K24" s="69">
        <v>0</v>
      </c>
      <c r="L24" s="66">
        <v>0</v>
      </c>
      <c r="M24" s="69">
        <v>0</v>
      </c>
      <c r="N24" s="69"/>
      <c r="O24" s="66">
        <v>3677221</v>
      </c>
      <c r="P24" s="57"/>
      <c r="Q24" s="67">
        <v>7350</v>
      </c>
      <c r="R24" s="57"/>
      <c r="S24" s="66">
        <v>20067530517</v>
      </c>
      <c r="T24" s="67"/>
      <c r="U24" s="65">
        <v>26866760282.6175</v>
      </c>
      <c r="V24" s="58"/>
      <c r="W24" s="70">
        <v>1.8529154899389812E-2</v>
      </c>
      <c r="X24" s="124"/>
      <c r="Y24" s="227"/>
      <c r="Z24" s="227"/>
    </row>
    <row r="25" spans="1:26" x14ac:dyDescent="0.4">
      <c r="A25" s="14" t="s">
        <v>96</v>
      </c>
      <c r="B25" s="14"/>
      <c r="C25" s="66">
        <v>518193</v>
      </c>
      <c r="D25" s="67"/>
      <c r="E25" s="66">
        <v>20475631377</v>
      </c>
      <c r="F25" s="67"/>
      <c r="G25" s="66">
        <v>31679249726.474998</v>
      </c>
      <c r="H25" s="58"/>
      <c r="I25" s="66">
        <v>0</v>
      </c>
      <c r="J25" s="66">
        <v>0</v>
      </c>
      <c r="K25" s="69">
        <v>0</v>
      </c>
      <c r="L25" s="66">
        <v>0</v>
      </c>
      <c r="M25" s="69">
        <v>0</v>
      </c>
      <c r="N25" s="69"/>
      <c r="O25" s="66">
        <v>518193</v>
      </c>
      <c r="P25" s="57"/>
      <c r="Q25" s="67">
        <v>50200</v>
      </c>
      <c r="R25" s="57"/>
      <c r="S25" s="66">
        <v>20475631377</v>
      </c>
      <c r="T25" s="67"/>
      <c r="U25" s="65">
        <v>25858509532.829998</v>
      </c>
      <c r="V25" s="58"/>
      <c r="W25" s="70">
        <v>1.7833796243425418E-2</v>
      </c>
      <c r="X25" s="124"/>
      <c r="Y25" s="227"/>
      <c r="Z25" s="227"/>
    </row>
    <row r="26" spans="1:26" x14ac:dyDescent="0.4">
      <c r="A26" s="14" t="s">
        <v>94</v>
      </c>
      <c r="B26" s="14"/>
      <c r="C26" s="66">
        <v>2446789</v>
      </c>
      <c r="D26" s="67"/>
      <c r="E26" s="66">
        <v>26748125253</v>
      </c>
      <c r="F26" s="67"/>
      <c r="G26" s="66">
        <v>26122156702.533001</v>
      </c>
      <c r="H26" s="58"/>
      <c r="I26" s="66">
        <v>0</v>
      </c>
      <c r="J26" s="66">
        <v>0</v>
      </c>
      <c r="K26" s="69">
        <v>0</v>
      </c>
      <c r="L26" s="66">
        <v>0</v>
      </c>
      <c r="M26" s="69">
        <v>0</v>
      </c>
      <c r="N26" s="69"/>
      <c r="O26" s="66">
        <v>2446789</v>
      </c>
      <c r="P26" s="57"/>
      <c r="Q26" s="67">
        <v>10510</v>
      </c>
      <c r="R26" s="57"/>
      <c r="S26" s="66">
        <v>26748125253</v>
      </c>
      <c r="T26" s="67"/>
      <c r="U26" s="65">
        <v>25562743663.279499</v>
      </c>
      <c r="V26" s="58"/>
      <c r="W26" s="70">
        <v>1.762981587686073E-2</v>
      </c>
      <c r="X26" s="124"/>
      <c r="Y26" s="227"/>
      <c r="Z26" s="227"/>
    </row>
    <row r="27" spans="1:26" x14ac:dyDescent="0.4">
      <c r="A27" s="14" t="s">
        <v>91</v>
      </c>
      <c r="B27" s="14"/>
      <c r="C27" s="66">
        <v>1987140</v>
      </c>
      <c r="D27" s="67"/>
      <c r="E27" s="66">
        <v>26423799979</v>
      </c>
      <c r="F27" s="67"/>
      <c r="G27" s="66">
        <v>24948247609.709999</v>
      </c>
      <c r="H27" s="123"/>
      <c r="I27" s="66">
        <v>0</v>
      </c>
      <c r="J27" s="66">
        <v>0</v>
      </c>
      <c r="K27" s="69">
        <v>0</v>
      </c>
      <c r="L27" s="66">
        <v>0</v>
      </c>
      <c r="M27" s="69">
        <v>0</v>
      </c>
      <c r="N27" s="69"/>
      <c r="O27" s="66">
        <v>1987140</v>
      </c>
      <c r="P27" s="57"/>
      <c r="Q27" s="67">
        <v>12840</v>
      </c>
      <c r="R27" s="57"/>
      <c r="S27" s="66">
        <v>26423799979</v>
      </c>
      <c r="T27" s="67"/>
      <c r="U27" s="65">
        <v>25363064078.279999</v>
      </c>
      <c r="V27" s="123"/>
      <c r="W27" s="70">
        <v>1.7492103181999806E-2</v>
      </c>
      <c r="X27" s="124"/>
      <c r="Y27" s="227"/>
      <c r="Z27" s="227"/>
    </row>
    <row r="28" spans="1:26" ht="31.5" x14ac:dyDescent="0.4">
      <c r="A28" s="14" t="s">
        <v>95</v>
      </c>
      <c r="B28" s="14"/>
      <c r="C28" s="66">
        <v>52551677</v>
      </c>
      <c r="D28" s="67"/>
      <c r="E28" s="66">
        <v>22862732845</v>
      </c>
      <c r="F28" s="67"/>
      <c r="G28" s="66">
        <v>22410528649.8736</v>
      </c>
      <c r="H28" s="58"/>
      <c r="I28" s="66">
        <v>0</v>
      </c>
      <c r="J28" s="66">
        <v>0</v>
      </c>
      <c r="K28" s="69">
        <v>0</v>
      </c>
      <c r="L28" s="66">
        <v>0</v>
      </c>
      <c r="M28" s="69">
        <v>0</v>
      </c>
      <c r="N28" s="69"/>
      <c r="O28" s="66">
        <v>52551677</v>
      </c>
      <c r="P28" s="57"/>
      <c r="Q28" s="67">
        <v>429</v>
      </c>
      <c r="R28" s="57"/>
      <c r="S28" s="66">
        <v>22862732845</v>
      </c>
      <c r="T28" s="67"/>
      <c r="U28" s="65">
        <v>22410528649.87365</v>
      </c>
      <c r="V28" s="58"/>
      <c r="W28" s="70">
        <v>1.545583287164635E-2</v>
      </c>
      <c r="X28" s="124"/>
      <c r="Y28" s="227"/>
      <c r="Z28" s="227"/>
    </row>
    <row r="29" spans="1:26" x14ac:dyDescent="0.4">
      <c r="A29" s="14" t="s">
        <v>97</v>
      </c>
      <c r="B29" s="14"/>
      <c r="C29" s="66">
        <v>3189423</v>
      </c>
      <c r="D29" s="67"/>
      <c r="E29" s="66">
        <v>18148922371</v>
      </c>
      <c r="F29" s="67"/>
      <c r="G29" s="66">
        <v>22319939369.375999</v>
      </c>
      <c r="H29" s="58"/>
      <c r="I29" s="66">
        <v>0</v>
      </c>
      <c r="J29" s="66">
        <v>0</v>
      </c>
      <c r="K29" s="69">
        <v>0</v>
      </c>
      <c r="L29" s="66">
        <v>0</v>
      </c>
      <c r="M29" s="69">
        <v>0</v>
      </c>
      <c r="N29" s="69"/>
      <c r="O29" s="66">
        <v>3189423</v>
      </c>
      <c r="P29" s="57"/>
      <c r="Q29" s="67">
        <v>6990</v>
      </c>
      <c r="R29" s="57"/>
      <c r="S29" s="66">
        <v>18148922371</v>
      </c>
      <c r="T29" s="67"/>
      <c r="U29" s="65">
        <v>22161417072.718498</v>
      </c>
      <c r="V29" s="58"/>
      <c r="W29" s="70">
        <v>1.5284028495093903E-2</v>
      </c>
      <c r="X29" s="124"/>
      <c r="Z29" s="227"/>
    </row>
    <row r="30" spans="1:26" ht="31.5" x14ac:dyDescent="0.4">
      <c r="A30" s="14" t="s">
        <v>93</v>
      </c>
      <c r="B30" s="14"/>
      <c r="C30" s="66">
        <v>18800000</v>
      </c>
      <c r="D30" s="67"/>
      <c r="E30" s="66">
        <v>24595549683</v>
      </c>
      <c r="F30" s="67"/>
      <c r="G30" s="66">
        <v>21061533780</v>
      </c>
      <c r="H30" s="58"/>
      <c r="I30" s="66">
        <v>0</v>
      </c>
      <c r="J30" s="66">
        <v>0</v>
      </c>
      <c r="K30" s="69">
        <v>0</v>
      </c>
      <c r="L30" s="66">
        <v>0</v>
      </c>
      <c r="M30" s="69">
        <v>0</v>
      </c>
      <c r="N30" s="69"/>
      <c r="O30" s="66">
        <v>18800000</v>
      </c>
      <c r="P30" s="57"/>
      <c r="Q30" s="67">
        <v>1075</v>
      </c>
      <c r="R30" s="57"/>
      <c r="S30" s="66">
        <v>24595549683</v>
      </c>
      <c r="T30" s="67"/>
      <c r="U30" s="65">
        <v>20089750500</v>
      </c>
      <c r="V30" s="58"/>
      <c r="W30" s="70">
        <v>1.3855265576826288E-2</v>
      </c>
      <c r="X30" s="124"/>
      <c r="Y30" s="227"/>
      <c r="Z30" s="227"/>
    </row>
    <row r="31" spans="1:26" x14ac:dyDescent="0.4">
      <c r="A31" s="14" t="s">
        <v>98</v>
      </c>
      <c r="B31" s="14"/>
      <c r="C31" s="66">
        <v>3997338</v>
      </c>
      <c r="D31" s="67"/>
      <c r="E31" s="66">
        <v>23809841752</v>
      </c>
      <c r="F31" s="67"/>
      <c r="G31" s="66">
        <v>16478327769.918301</v>
      </c>
      <c r="H31" s="58"/>
      <c r="I31" s="66">
        <v>0</v>
      </c>
      <c r="J31" s="66">
        <v>0</v>
      </c>
      <c r="K31" s="69">
        <v>0</v>
      </c>
      <c r="L31" s="66">
        <v>0</v>
      </c>
      <c r="M31" s="69">
        <v>0</v>
      </c>
      <c r="N31" s="69"/>
      <c r="O31" s="66">
        <v>3997338</v>
      </c>
      <c r="P31" s="57"/>
      <c r="Q31" s="67">
        <v>4512</v>
      </c>
      <c r="R31" s="57"/>
      <c r="S31" s="66">
        <v>23809841752</v>
      </c>
      <c r="T31" s="67"/>
      <c r="U31" s="65">
        <v>17928674921.116798</v>
      </c>
      <c r="V31" s="58"/>
      <c r="W31" s="70">
        <v>1.2364840094587453E-2</v>
      </c>
      <c r="X31" s="124"/>
      <c r="Y31" s="227"/>
      <c r="Z31" s="227"/>
    </row>
    <row r="32" spans="1:26" x14ac:dyDescent="0.4">
      <c r="A32" s="14" t="s">
        <v>99</v>
      </c>
      <c r="B32" s="14"/>
      <c r="C32" s="66">
        <v>3503030</v>
      </c>
      <c r="D32" s="67"/>
      <c r="E32" s="66">
        <v>23822960230</v>
      </c>
      <c r="F32" s="67"/>
      <c r="G32" s="66">
        <v>15304211739.7425</v>
      </c>
      <c r="H32" s="58"/>
      <c r="I32" s="66">
        <v>0</v>
      </c>
      <c r="J32" s="66">
        <v>0</v>
      </c>
      <c r="K32" s="69">
        <v>0</v>
      </c>
      <c r="L32" s="66">
        <v>0</v>
      </c>
      <c r="M32" s="69">
        <v>0</v>
      </c>
      <c r="N32" s="69"/>
      <c r="O32" s="66">
        <v>3503030</v>
      </c>
      <c r="P32" s="57"/>
      <c r="Q32" s="67">
        <v>4299</v>
      </c>
      <c r="R32" s="57"/>
      <c r="S32" s="66">
        <v>23822960230</v>
      </c>
      <c r="T32" s="67"/>
      <c r="U32" s="65">
        <v>14969921790.4785</v>
      </c>
      <c r="V32" s="58"/>
      <c r="W32" s="70">
        <v>1.0324281631640897E-2</v>
      </c>
      <c r="X32" s="124"/>
      <c r="Y32" s="227"/>
      <c r="Z32" s="227"/>
    </row>
    <row r="33" spans="1:26" x14ac:dyDescent="0.4">
      <c r="A33" s="14" t="s">
        <v>100</v>
      </c>
      <c r="B33" s="14"/>
      <c r="C33" s="66">
        <v>484000</v>
      </c>
      <c r="D33" s="67"/>
      <c r="E33" s="66">
        <v>11067572433</v>
      </c>
      <c r="F33" s="67"/>
      <c r="G33" s="66">
        <v>14428794798</v>
      </c>
      <c r="H33" s="58"/>
      <c r="I33" s="66">
        <v>0</v>
      </c>
      <c r="J33" s="66">
        <v>0</v>
      </c>
      <c r="K33" s="69">
        <v>0</v>
      </c>
      <c r="L33" s="66">
        <v>0</v>
      </c>
      <c r="M33" s="69">
        <v>0</v>
      </c>
      <c r="N33" s="69"/>
      <c r="O33" s="66">
        <v>484000</v>
      </c>
      <c r="P33" s="57"/>
      <c r="Q33" s="67">
        <v>26510</v>
      </c>
      <c r="R33" s="57"/>
      <c r="S33" s="66">
        <v>11067572433</v>
      </c>
      <c r="T33" s="67"/>
      <c r="U33" s="65">
        <v>12754496502</v>
      </c>
      <c r="V33" s="58"/>
      <c r="W33" s="70">
        <v>8.7963728735163688E-3</v>
      </c>
      <c r="X33" s="124"/>
      <c r="Y33" s="227"/>
      <c r="Z33" s="227"/>
    </row>
    <row r="34" spans="1:26" x14ac:dyDescent="0.4">
      <c r="A34" s="14" t="s">
        <v>101</v>
      </c>
      <c r="B34" s="14"/>
      <c r="C34" s="66">
        <v>150000</v>
      </c>
      <c r="D34" s="67"/>
      <c r="E34" s="66">
        <v>11479563930</v>
      </c>
      <c r="F34" s="67"/>
      <c r="G34" s="66">
        <v>15328251000</v>
      </c>
      <c r="H34" s="58"/>
      <c r="I34" s="66">
        <v>0</v>
      </c>
      <c r="J34" s="66">
        <v>0</v>
      </c>
      <c r="K34" s="69">
        <v>0</v>
      </c>
      <c r="L34" s="66">
        <v>0</v>
      </c>
      <c r="M34" s="69">
        <v>0</v>
      </c>
      <c r="N34" s="69"/>
      <c r="O34" s="66">
        <v>150000</v>
      </c>
      <c r="P34" s="57"/>
      <c r="Q34" s="67">
        <v>82600</v>
      </c>
      <c r="R34" s="57"/>
      <c r="S34" s="66">
        <v>11479563930</v>
      </c>
      <c r="T34" s="67"/>
      <c r="U34" s="65">
        <v>12316279500</v>
      </c>
      <c r="V34" s="58"/>
      <c r="W34" s="70">
        <v>8.4941484659513955E-3</v>
      </c>
      <c r="X34" s="124"/>
      <c r="Y34" s="227"/>
      <c r="Z34" s="227"/>
    </row>
    <row r="35" spans="1:26" x14ac:dyDescent="0.4">
      <c r="A35" s="14" t="s">
        <v>102</v>
      </c>
      <c r="B35" s="14"/>
      <c r="C35" s="66">
        <v>3609142</v>
      </c>
      <c r="D35" s="67"/>
      <c r="E35" s="66">
        <v>11056843750</v>
      </c>
      <c r="F35" s="67"/>
      <c r="G35" s="66">
        <v>11839303096.83</v>
      </c>
      <c r="H35" s="58"/>
      <c r="I35" s="66">
        <v>0</v>
      </c>
      <c r="J35" s="66">
        <v>0</v>
      </c>
      <c r="K35" s="69">
        <v>0</v>
      </c>
      <c r="L35" s="66">
        <v>0</v>
      </c>
      <c r="M35" s="69">
        <v>0</v>
      </c>
      <c r="N35" s="69"/>
      <c r="O35" s="66">
        <v>3609142</v>
      </c>
      <c r="P35" s="57"/>
      <c r="Q35" s="67">
        <v>3115</v>
      </c>
      <c r="R35" s="57"/>
      <c r="S35" s="66">
        <v>11056843750</v>
      </c>
      <c r="T35" s="67"/>
      <c r="U35" s="65">
        <v>11175584589.886499</v>
      </c>
      <c r="V35" s="58"/>
      <c r="W35" s="70">
        <v>7.7074472611874762E-3</v>
      </c>
      <c r="X35" s="124"/>
      <c r="Y35" s="227"/>
      <c r="Z35" s="227"/>
    </row>
    <row r="36" spans="1:26" ht="31.5" x14ac:dyDescent="0.4">
      <c r="A36" s="14" t="s">
        <v>114</v>
      </c>
      <c r="B36" s="14"/>
      <c r="C36" s="66">
        <v>530000</v>
      </c>
      <c r="D36" s="67"/>
      <c r="E36" s="66">
        <v>7437828199</v>
      </c>
      <c r="F36" s="67"/>
      <c r="G36" s="66">
        <v>9156592170</v>
      </c>
      <c r="H36" s="58"/>
      <c r="I36" s="66">
        <v>0</v>
      </c>
      <c r="J36" s="66">
        <v>0</v>
      </c>
      <c r="K36" s="69">
        <v>0</v>
      </c>
      <c r="L36" s="66">
        <v>0</v>
      </c>
      <c r="M36" s="69">
        <v>0</v>
      </c>
      <c r="N36" s="69"/>
      <c r="O36" s="66">
        <v>530000</v>
      </c>
      <c r="P36" s="57"/>
      <c r="Q36" s="67">
        <v>20170</v>
      </c>
      <c r="R36" s="57"/>
      <c r="S36" s="66">
        <v>7437828199</v>
      </c>
      <c r="T36" s="67"/>
      <c r="U36" s="65">
        <v>10626493905</v>
      </c>
      <c r="V36" s="58"/>
      <c r="W36" s="70">
        <v>7.3287567809416478E-3</v>
      </c>
      <c r="X36" s="124"/>
      <c r="Y36" s="230"/>
      <c r="Z36" s="227"/>
    </row>
    <row r="37" spans="1:26" ht="31.5" x14ac:dyDescent="0.4">
      <c r="A37" s="14" t="s">
        <v>103</v>
      </c>
      <c r="B37" s="14"/>
      <c r="C37" s="66">
        <v>6600000</v>
      </c>
      <c r="D37" s="67"/>
      <c r="E37" s="66">
        <v>10001672946</v>
      </c>
      <c r="F37" s="67"/>
      <c r="G37" s="66">
        <v>10057599090</v>
      </c>
      <c r="H37" s="58"/>
      <c r="I37" s="66">
        <v>0</v>
      </c>
      <c r="J37" s="66">
        <v>0</v>
      </c>
      <c r="K37" s="69">
        <v>0</v>
      </c>
      <c r="L37" s="66">
        <v>0</v>
      </c>
      <c r="M37" s="69">
        <v>0</v>
      </c>
      <c r="N37" s="69"/>
      <c r="O37" s="66">
        <v>6600000</v>
      </c>
      <c r="P37" s="57"/>
      <c r="Q37" s="67">
        <v>1608</v>
      </c>
      <c r="R37" s="57"/>
      <c r="S37" s="66">
        <v>10001672946</v>
      </c>
      <c r="T37" s="67"/>
      <c r="U37" s="65">
        <v>10549653840</v>
      </c>
      <c r="V37" s="58"/>
      <c r="W37" s="70">
        <v>7.2757626181960428E-3</v>
      </c>
      <c r="X37" s="124"/>
      <c r="Y37" s="227"/>
      <c r="Z37" s="227"/>
    </row>
    <row r="38" spans="1:26" x14ac:dyDescent="0.4">
      <c r="A38" s="14" t="s">
        <v>105</v>
      </c>
      <c r="B38" s="14"/>
      <c r="C38" s="66">
        <v>3592254</v>
      </c>
      <c r="D38" s="67"/>
      <c r="E38" s="66">
        <v>11194314249</v>
      </c>
      <c r="F38" s="67"/>
      <c r="G38" s="66">
        <v>10598372103.2616</v>
      </c>
      <c r="H38" s="58"/>
      <c r="I38" s="66">
        <v>0</v>
      </c>
      <c r="J38" s="66">
        <v>0</v>
      </c>
      <c r="K38" s="69">
        <v>0</v>
      </c>
      <c r="L38" s="66">
        <v>0</v>
      </c>
      <c r="M38" s="69">
        <v>0</v>
      </c>
      <c r="N38" s="69"/>
      <c r="O38" s="66">
        <v>3592254</v>
      </c>
      <c r="P38" s="57"/>
      <c r="Q38" s="67">
        <v>2782</v>
      </c>
      <c r="R38" s="57"/>
      <c r="S38" s="66">
        <v>11194314249</v>
      </c>
      <c r="T38" s="67"/>
      <c r="U38" s="65">
        <v>9934188406.7633991</v>
      </c>
      <c r="V38" s="58"/>
      <c r="W38" s="70">
        <v>6.8512955731299752E-3</v>
      </c>
      <c r="X38" s="124"/>
      <c r="Y38" s="227"/>
      <c r="Z38" s="227"/>
    </row>
    <row r="39" spans="1:26" x14ac:dyDescent="0.4">
      <c r="A39" s="14" t="s">
        <v>115</v>
      </c>
      <c r="B39" s="14"/>
      <c r="C39" s="66">
        <v>52300</v>
      </c>
      <c r="D39" s="67"/>
      <c r="E39" s="66">
        <v>7438148081</v>
      </c>
      <c r="F39" s="67"/>
      <c r="G39" s="66">
        <v>9018499738.0499992</v>
      </c>
      <c r="H39" s="58"/>
      <c r="I39" s="66">
        <v>0</v>
      </c>
      <c r="J39" s="66">
        <v>0</v>
      </c>
      <c r="K39" s="69">
        <v>0</v>
      </c>
      <c r="L39" s="66">
        <v>0</v>
      </c>
      <c r="M39" s="69">
        <v>0</v>
      </c>
      <c r="N39" s="69"/>
      <c r="O39" s="66">
        <v>52300</v>
      </c>
      <c r="P39" s="57"/>
      <c r="Q39" s="67">
        <v>187270</v>
      </c>
      <c r="R39" s="57"/>
      <c r="S39" s="66">
        <v>7438148081</v>
      </c>
      <c r="T39" s="67"/>
      <c r="U39" s="65">
        <v>9735945385.0499992</v>
      </c>
      <c r="V39" s="58"/>
      <c r="W39" s="70">
        <v>6.7145736305358299E-3</v>
      </c>
      <c r="X39" s="124"/>
      <c r="Y39" s="227"/>
      <c r="Z39" s="227"/>
    </row>
    <row r="40" spans="1:26" ht="31.5" x14ac:dyDescent="0.4">
      <c r="A40" s="14" t="s">
        <v>111</v>
      </c>
      <c r="B40" s="14"/>
      <c r="C40" s="66">
        <v>2100000</v>
      </c>
      <c r="D40" s="67"/>
      <c r="E40" s="66">
        <v>7881796400</v>
      </c>
      <c r="F40" s="67"/>
      <c r="G40" s="66">
        <v>9531547830</v>
      </c>
      <c r="H40" s="58"/>
      <c r="I40" s="66">
        <v>0</v>
      </c>
      <c r="J40" s="66">
        <v>0</v>
      </c>
      <c r="K40" s="69">
        <v>0</v>
      </c>
      <c r="L40" s="66">
        <v>0</v>
      </c>
      <c r="M40" s="69">
        <v>0</v>
      </c>
      <c r="N40" s="69"/>
      <c r="O40" s="66">
        <v>2100000</v>
      </c>
      <c r="P40" s="57"/>
      <c r="Q40" s="67">
        <v>4236</v>
      </c>
      <c r="R40" s="57"/>
      <c r="S40" s="66">
        <v>7881796400</v>
      </c>
      <c r="T40" s="67"/>
      <c r="U40" s="65">
        <v>8842671180</v>
      </c>
      <c r="V40" s="58"/>
      <c r="W40" s="70">
        <v>6.0985106613169679E-3</v>
      </c>
      <c r="X40" s="124"/>
      <c r="Y40" s="227"/>
      <c r="Z40" s="227"/>
    </row>
    <row r="41" spans="1:26" x14ac:dyDescent="0.4">
      <c r="A41" s="14" t="s">
        <v>108</v>
      </c>
      <c r="B41" s="14"/>
      <c r="C41" s="66">
        <v>267500</v>
      </c>
      <c r="D41" s="67"/>
      <c r="E41" s="66">
        <v>7432941297</v>
      </c>
      <c r="F41" s="67"/>
      <c r="G41" s="66">
        <v>8953134986.25</v>
      </c>
      <c r="H41" s="58"/>
      <c r="I41" s="66">
        <v>0</v>
      </c>
      <c r="J41" s="66">
        <v>0</v>
      </c>
      <c r="K41" s="69">
        <v>0</v>
      </c>
      <c r="L41" s="66">
        <v>0</v>
      </c>
      <c r="M41" s="69">
        <v>0</v>
      </c>
      <c r="N41" s="69"/>
      <c r="O41" s="66">
        <v>267500</v>
      </c>
      <c r="P41" s="57"/>
      <c r="Q41" s="67">
        <v>31890</v>
      </c>
      <c r="R41" s="57"/>
      <c r="S41" s="66">
        <v>7432941297</v>
      </c>
      <c r="T41" s="67"/>
      <c r="U41" s="65">
        <v>8479818078.75</v>
      </c>
      <c r="V41" s="58"/>
      <c r="W41" s="70">
        <v>5.848262352698412E-3</v>
      </c>
      <c r="X41" s="124"/>
      <c r="Y41" s="231"/>
      <c r="Z41" s="227"/>
    </row>
    <row r="42" spans="1:26" x14ac:dyDescent="0.4">
      <c r="A42" s="14" t="s">
        <v>110</v>
      </c>
      <c r="B42" s="14"/>
      <c r="C42" s="66">
        <v>1176750</v>
      </c>
      <c r="D42" s="67"/>
      <c r="E42" s="66">
        <v>10265979044</v>
      </c>
      <c r="F42" s="67"/>
      <c r="G42" s="66">
        <v>8632742730.75</v>
      </c>
      <c r="H42" s="58"/>
      <c r="I42" s="66">
        <v>0</v>
      </c>
      <c r="J42" s="66">
        <v>0</v>
      </c>
      <c r="K42" s="69">
        <v>0</v>
      </c>
      <c r="L42" s="66">
        <v>0</v>
      </c>
      <c r="M42" s="69">
        <v>0</v>
      </c>
      <c r="N42" s="69"/>
      <c r="O42" s="66">
        <v>1176750</v>
      </c>
      <c r="P42" s="57"/>
      <c r="Q42" s="67">
        <v>7220</v>
      </c>
      <c r="R42" s="57"/>
      <c r="S42" s="66">
        <v>10265979044</v>
      </c>
      <c r="T42" s="67"/>
      <c r="U42" s="65">
        <v>8445582996.75</v>
      </c>
      <c r="V42" s="58"/>
      <c r="W42" s="70">
        <v>5.8246514993354282E-3</v>
      </c>
      <c r="X42" s="124"/>
      <c r="Y42" s="227"/>
      <c r="Z42" s="227"/>
    </row>
    <row r="43" spans="1:26" ht="31.5" x14ac:dyDescent="0.4">
      <c r="A43" s="14" t="s">
        <v>107</v>
      </c>
      <c r="B43" s="14"/>
      <c r="C43" s="66">
        <v>307999</v>
      </c>
      <c r="D43" s="67"/>
      <c r="E43" s="66">
        <v>8047274192</v>
      </c>
      <c r="F43" s="67"/>
      <c r="G43" s="66">
        <v>7700085109.6424999</v>
      </c>
      <c r="H43" s="58"/>
      <c r="I43" s="66">
        <v>0</v>
      </c>
      <c r="J43" s="66">
        <v>0</v>
      </c>
      <c r="K43" s="69">
        <v>0</v>
      </c>
      <c r="L43" s="66">
        <v>0</v>
      </c>
      <c r="M43" s="69">
        <v>0</v>
      </c>
      <c r="N43" s="69"/>
      <c r="O43" s="66">
        <v>307999</v>
      </c>
      <c r="P43" s="57"/>
      <c r="Q43" s="67">
        <v>26300</v>
      </c>
      <c r="R43" s="57"/>
      <c r="S43" s="66">
        <v>8047274192</v>
      </c>
      <c r="T43" s="67"/>
      <c r="U43" s="65">
        <v>8052176476.4849997</v>
      </c>
      <c r="V43" s="58"/>
      <c r="W43" s="70">
        <v>5.5533314638811964E-3</v>
      </c>
      <c r="X43" s="124"/>
      <c r="Y43" s="227"/>
      <c r="Z43" s="227"/>
    </row>
    <row r="44" spans="1:26" x14ac:dyDescent="0.4">
      <c r="A44" s="14" t="s">
        <v>112</v>
      </c>
      <c r="B44" s="14"/>
      <c r="C44" s="66">
        <v>2150000</v>
      </c>
      <c r="D44" s="67"/>
      <c r="E44" s="66">
        <v>7445265579</v>
      </c>
      <c r="F44" s="67"/>
      <c r="G44" s="66">
        <v>8365030155</v>
      </c>
      <c r="H44" s="58"/>
      <c r="I44" s="66">
        <v>0</v>
      </c>
      <c r="J44" s="66">
        <v>0</v>
      </c>
      <c r="K44" s="69">
        <v>0</v>
      </c>
      <c r="L44" s="66">
        <v>0</v>
      </c>
      <c r="M44" s="69">
        <v>0</v>
      </c>
      <c r="N44" s="69"/>
      <c r="O44" s="66">
        <v>2150000</v>
      </c>
      <c r="P44" s="57"/>
      <c r="Q44" s="67">
        <v>3735</v>
      </c>
      <c r="R44" s="57"/>
      <c r="S44" s="66">
        <v>7445265579</v>
      </c>
      <c r="T44" s="67"/>
      <c r="U44" s="65">
        <v>7982470012.5</v>
      </c>
      <c r="V44" s="58"/>
      <c r="W44" s="70">
        <v>5.5052571201538491E-3</v>
      </c>
      <c r="X44" s="124"/>
      <c r="Y44" s="227"/>
      <c r="Z44" s="227"/>
    </row>
    <row r="45" spans="1:26" x14ac:dyDescent="0.4">
      <c r="A45" s="14" t="s">
        <v>109</v>
      </c>
      <c r="B45" s="14"/>
      <c r="C45" s="66">
        <v>2772515</v>
      </c>
      <c r="D45" s="67"/>
      <c r="E45" s="66">
        <v>9994446096</v>
      </c>
      <c r="F45" s="67"/>
      <c r="G45" s="66">
        <v>8524365331.0747499</v>
      </c>
      <c r="H45" s="58"/>
      <c r="I45" s="66">
        <v>0</v>
      </c>
      <c r="J45" s="66">
        <v>0</v>
      </c>
      <c r="K45" s="69">
        <v>0</v>
      </c>
      <c r="L45" s="66">
        <v>0</v>
      </c>
      <c r="M45" s="69">
        <v>0</v>
      </c>
      <c r="N45" s="69"/>
      <c r="O45" s="66">
        <v>2772515</v>
      </c>
      <c r="P45" s="57"/>
      <c r="Q45" s="67">
        <v>2893</v>
      </c>
      <c r="R45" s="57"/>
      <c r="S45" s="66">
        <v>9994446096</v>
      </c>
      <c r="T45" s="67"/>
      <c r="U45" s="65">
        <v>7973161623.9247503</v>
      </c>
      <c r="V45" s="58"/>
      <c r="W45" s="70">
        <v>5.498837418933449E-3</v>
      </c>
      <c r="X45" s="124"/>
      <c r="Y45" s="232"/>
      <c r="Z45" s="227"/>
    </row>
    <row r="46" spans="1:26" x14ac:dyDescent="0.4">
      <c r="A46" s="14" t="s">
        <v>120</v>
      </c>
      <c r="B46" s="14"/>
      <c r="C46" s="66">
        <v>219000</v>
      </c>
      <c r="D46" s="67"/>
      <c r="E46" s="66">
        <v>7439067007</v>
      </c>
      <c r="F46" s="67"/>
      <c r="G46" s="66">
        <v>8133158052</v>
      </c>
      <c r="H46" s="58"/>
      <c r="I46" s="66">
        <v>0</v>
      </c>
      <c r="J46" s="66">
        <v>0</v>
      </c>
      <c r="K46" s="69">
        <v>0</v>
      </c>
      <c r="L46" s="66">
        <v>0</v>
      </c>
      <c r="M46" s="69">
        <v>0</v>
      </c>
      <c r="N46" s="69"/>
      <c r="O46" s="66">
        <v>219000</v>
      </c>
      <c r="P46" s="57"/>
      <c r="Q46" s="67">
        <v>35790</v>
      </c>
      <c r="R46" s="57"/>
      <c r="S46" s="66">
        <v>7439067007</v>
      </c>
      <c r="T46" s="67"/>
      <c r="U46" s="65">
        <v>7791373840.5</v>
      </c>
      <c r="V46" s="58"/>
      <c r="W46" s="70">
        <v>5.3734641337862552E-3</v>
      </c>
      <c r="X46" s="124"/>
      <c r="Y46" s="232"/>
      <c r="Z46" s="227"/>
    </row>
    <row r="47" spans="1:26" x14ac:dyDescent="0.4">
      <c r="A47" s="14" t="s">
        <v>118</v>
      </c>
      <c r="B47" s="14"/>
      <c r="C47" s="66">
        <v>4142584</v>
      </c>
      <c r="D47" s="67"/>
      <c r="E47" s="66">
        <v>7458720615</v>
      </c>
      <c r="F47" s="67"/>
      <c r="G47" s="66">
        <v>7832313559.1303997</v>
      </c>
      <c r="H47" s="58"/>
      <c r="I47" s="66">
        <v>0</v>
      </c>
      <c r="J47" s="66">
        <v>0</v>
      </c>
      <c r="K47" s="69">
        <v>0</v>
      </c>
      <c r="L47" s="66">
        <v>0</v>
      </c>
      <c r="M47" s="69">
        <v>0</v>
      </c>
      <c r="N47" s="69"/>
      <c r="O47" s="66">
        <v>4142584</v>
      </c>
      <c r="P47" s="57"/>
      <c r="Q47" s="67">
        <v>1829</v>
      </c>
      <c r="R47" s="57"/>
      <c r="S47" s="66">
        <v>7458720615</v>
      </c>
      <c r="T47" s="67"/>
      <c r="U47" s="65">
        <v>7531704258.4907999</v>
      </c>
      <c r="V47" s="58"/>
      <c r="W47" s="70">
        <v>5.1943782351853273E-3</v>
      </c>
      <c r="X47" s="124"/>
      <c r="Y47" s="232"/>
      <c r="Z47" s="227"/>
    </row>
    <row r="48" spans="1:26" x14ac:dyDescent="0.4">
      <c r="A48" s="14" t="s">
        <v>122</v>
      </c>
      <c r="B48" s="14"/>
      <c r="C48" s="66">
        <v>281880</v>
      </c>
      <c r="D48" s="67"/>
      <c r="E48" s="66">
        <v>7459864303</v>
      </c>
      <c r="F48" s="67"/>
      <c r="G48" s="66">
        <v>8319221547.6599998</v>
      </c>
      <c r="H48" s="58"/>
      <c r="I48" s="66">
        <v>0</v>
      </c>
      <c r="J48" s="66">
        <v>0</v>
      </c>
      <c r="K48" s="69">
        <v>0</v>
      </c>
      <c r="L48" s="66">
        <v>0</v>
      </c>
      <c r="M48" s="69">
        <v>0</v>
      </c>
      <c r="N48" s="69"/>
      <c r="O48" s="66">
        <v>281880</v>
      </c>
      <c r="P48" s="57"/>
      <c r="Q48" s="67">
        <v>26830</v>
      </c>
      <c r="R48" s="57"/>
      <c r="S48" s="66">
        <v>7459864303</v>
      </c>
      <c r="T48" s="67"/>
      <c r="U48" s="65">
        <v>7517841499.6199999</v>
      </c>
      <c r="V48" s="58"/>
      <c r="W48" s="70">
        <v>5.1848175288051043E-3</v>
      </c>
      <c r="X48" s="124"/>
      <c r="Y48" s="232"/>
      <c r="Z48" s="227"/>
    </row>
    <row r="49" spans="1:26" x14ac:dyDescent="0.4">
      <c r="A49" s="14" t="s">
        <v>106</v>
      </c>
      <c r="B49" s="14"/>
      <c r="C49" s="66">
        <v>837800</v>
      </c>
      <c r="D49" s="67"/>
      <c r="E49" s="66">
        <v>7865093700</v>
      </c>
      <c r="F49" s="67"/>
      <c r="G49" s="66">
        <v>7037287510.5</v>
      </c>
      <c r="H49" s="58"/>
      <c r="I49" s="66">
        <v>0</v>
      </c>
      <c r="J49" s="66">
        <v>0</v>
      </c>
      <c r="K49" s="69">
        <v>0</v>
      </c>
      <c r="L49" s="66">
        <v>0</v>
      </c>
      <c r="M49" s="69">
        <v>0</v>
      </c>
      <c r="N49" s="69"/>
      <c r="O49" s="66">
        <v>837800</v>
      </c>
      <c r="P49" s="57"/>
      <c r="Q49" s="67">
        <v>8410</v>
      </c>
      <c r="R49" s="57"/>
      <c r="S49" s="66">
        <v>7865093700</v>
      </c>
      <c r="T49" s="67"/>
      <c r="U49" s="65">
        <v>7003974906.8999996</v>
      </c>
      <c r="V49" s="58"/>
      <c r="W49" s="70">
        <v>4.8304199909564166E-3</v>
      </c>
      <c r="X49" s="124"/>
      <c r="Y49" s="232"/>
      <c r="Z49" s="227"/>
    </row>
    <row r="50" spans="1:26" x14ac:dyDescent="0.4">
      <c r="A50" s="14" t="s">
        <v>117</v>
      </c>
      <c r="B50" s="14"/>
      <c r="C50" s="66">
        <v>1589247</v>
      </c>
      <c r="D50" s="67"/>
      <c r="E50" s="66">
        <v>6664595485</v>
      </c>
      <c r="F50" s="67"/>
      <c r="G50" s="66">
        <v>7113798784.5160503</v>
      </c>
      <c r="H50" s="58"/>
      <c r="I50" s="66">
        <v>0</v>
      </c>
      <c r="J50" s="66">
        <v>0</v>
      </c>
      <c r="K50" s="69">
        <v>0</v>
      </c>
      <c r="L50" s="66">
        <v>0</v>
      </c>
      <c r="M50" s="69">
        <v>0</v>
      </c>
      <c r="N50" s="69"/>
      <c r="O50" s="66">
        <v>1589247</v>
      </c>
      <c r="P50" s="57"/>
      <c r="Q50" s="67">
        <v>4352</v>
      </c>
      <c r="R50" s="57"/>
      <c r="S50" s="66">
        <v>6664595485</v>
      </c>
      <c r="T50" s="67"/>
      <c r="U50" s="65">
        <v>6875250346.4832001</v>
      </c>
      <c r="V50" s="58"/>
      <c r="W50" s="70">
        <v>4.7416427325810582E-3</v>
      </c>
      <c r="X50" s="124"/>
      <c r="Y50" s="232"/>
      <c r="Z50" s="227"/>
    </row>
    <row r="51" spans="1:26" x14ac:dyDescent="0.4">
      <c r="A51" s="14" t="s">
        <v>119</v>
      </c>
      <c r="B51" s="14"/>
      <c r="C51" s="66">
        <v>84800</v>
      </c>
      <c r="D51" s="67"/>
      <c r="E51" s="66">
        <v>7427022071</v>
      </c>
      <c r="F51" s="67"/>
      <c r="G51" s="66">
        <v>7573945284</v>
      </c>
      <c r="H51" s="58"/>
      <c r="I51" s="66">
        <v>0</v>
      </c>
      <c r="J51" s="66">
        <v>0</v>
      </c>
      <c r="K51" s="69">
        <v>0</v>
      </c>
      <c r="L51" s="66">
        <v>0</v>
      </c>
      <c r="M51" s="69">
        <v>0</v>
      </c>
      <c r="N51" s="69"/>
      <c r="O51" s="66">
        <v>84800</v>
      </c>
      <c r="P51" s="57"/>
      <c r="Q51" s="67">
        <v>80350</v>
      </c>
      <c r="R51" s="57"/>
      <c r="S51" s="66">
        <v>7427022071</v>
      </c>
      <c r="T51" s="67"/>
      <c r="U51" s="65">
        <v>6773138604</v>
      </c>
      <c r="V51" s="58"/>
      <c r="W51" s="70">
        <v>4.6712194930979582E-3</v>
      </c>
      <c r="X51" s="124"/>
      <c r="Y51" s="232"/>
      <c r="Z51" s="227"/>
    </row>
    <row r="52" spans="1:26" x14ac:dyDescent="0.4">
      <c r="A52" s="14" t="s">
        <v>116</v>
      </c>
      <c r="B52" s="14"/>
      <c r="C52" s="66">
        <v>3909674</v>
      </c>
      <c r="D52" s="67"/>
      <c r="E52" s="66">
        <v>7435566098</v>
      </c>
      <c r="F52" s="67"/>
      <c r="G52" s="66">
        <v>6933358008.4247999</v>
      </c>
      <c r="H52" s="58"/>
      <c r="I52" s="66">
        <v>0</v>
      </c>
      <c r="J52" s="66">
        <v>0</v>
      </c>
      <c r="K52" s="69">
        <v>0</v>
      </c>
      <c r="L52" s="66">
        <v>0</v>
      </c>
      <c r="M52" s="69">
        <v>0</v>
      </c>
      <c r="N52" s="69"/>
      <c r="O52" s="66">
        <v>3909674</v>
      </c>
      <c r="P52" s="57"/>
      <c r="Q52" s="67">
        <v>1695</v>
      </c>
      <c r="R52" s="57"/>
      <c r="S52" s="66">
        <v>7435566098</v>
      </c>
      <c r="T52" s="67"/>
      <c r="U52" s="65">
        <v>6587467390.2915001</v>
      </c>
      <c r="V52" s="58"/>
      <c r="W52" s="70">
        <v>4.5431679288984459E-3</v>
      </c>
      <c r="X52" s="124"/>
      <c r="Y52" s="232"/>
      <c r="Z52" s="227"/>
    </row>
    <row r="53" spans="1:26" ht="31.5" x14ac:dyDescent="0.4">
      <c r="A53" s="14" t="s">
        <v>131</v>
      </c>
      <c r="B53" s="14"/>
      <c r="C53" s="66">
        <v>418800</v>
      </c>
      <c r="D53" s="67"/>
      <c r="E53" s="66">
        <v>7436212332</v>
      </c>
      <c r="F53" s="67"/>
      <c r="G53" s="66">
        <v>6735865705.1999998</v>
      </c>
      <c r="H53" s="58"/>
      <c r="I53" s="66">
        <v>0</v>
      </c>
      <c r="J53" s="66">
        <v>0</v>
      </c>
      <c r="K53" s="69">
        <v>0</v>
      </c>
      <c r="L53" s="66">
        <v>0</v>
      </c>
      <c r="M53" s="69">
        <v>0</v>
      </c>
      <c r="N53" s="69"/>
      <c r="O53" s="66">
        <v>418800</v>
      </c>
      <c r="P53" s="57"/>
      <c r="Q53" s="67">
        <v>15590</v>
      </c>
      <c r="R53" s="57"/>
      <c r="S53" s="66">
        <v>7436212332</v>
      </c>
      <c r="T53" s="67"/>
      <c r="U53" s="65">
        <v>6490243902.6000004</v>
      </c>
      <c r="V53" s="58"/>
      <c r="W53" s="70">
        <v>4.4761159641529885E-3</v>
      </c>
      <c r="X53" s="124"/>
      <c r="Y53" s="232"/>
      <c r="Z53" s="227"/>
    </row>
    <row r="54" spans="1:26" x14ac:dyDescent="0.4">
      <c r="A54" s="14" t="s">
        <v>129</v>
      </c>
      <c r="B54" s="14"/>
      <c r="C54" s="66">
        <v>2560000</v>
      </c>
      <c r="D54" s="67"/>
      <c r="E54" s="66">
        <v>7440011312</v>
      </c>
      <c r="F54" s="67"/>
      <c r="G54" s="66">
        <v>6618941568</v>
      </c>
      <c r="H54" s="58"/>
      <c r="I54" s="66">
        <v>0</v>
      </c>
      <c r="J54" s="66">
        <v>0</v>
      </c>
      <c r="K54" s="69">
        <v>0</v>
      </c>
      <c r="L54" s="66">
        <v>0</v>
      </c>
      <c r="M54" s="69">
        <v>0</v>
      </c>
      <c r="N54" s="69"/>
      <c r="O54" s="66">
        <v>2560000</v>
      </c>
      <c r="P54" s="57"/>
      <c r="Q54" s="67">
        <v>2547</v>
      </c>
      <c r="R54" s="57"/>
      <c r="S54" s="66">
        <v>7440011312</v>
      </c>
      <c r="T54" s="67"/>
      <c r="U54" s="65">
        <v>6481524096</v>
      </c>
      <c r="V54" s="58"/>
      <c r="W54" s="70">
        <v>4.4701021893068767E-3</v>
      </c>
      <c r="X54" s="124"/>
      <c r="Y54" s="232"/>
      <c r="Z54" s="227"/>
    </row>
    <row r="55" spans="1:26" x14ac:dyDescent="0.4">
      <c r="A55" s="14" t="s">
        <v>130</v>
      </c>
      <c r="B55" s="14"/>
      <c r="C55" s="66">
        <v>1503646</v>
      </c>
      <c r="D55" s="67"/>
      <c r="E55" s="66">
        <v>7463146324</v>
      </c>
      <c r="F55" s="67"/>
      <c r="G55" s="66">
        <v>6893553200.6555996</v>
      </c>
      <c r="H55" s="58"/>
      <c r="I55" s="66">
        <v>0</v>
      </c>
      <c r="J55" s="66">
        <v>0</v>
      </c>
      <c r="K55" s="69">
        <v>0</v>
      </c>
      <c r="L55" s="66">
        <v>0</v>
      </c>
      <c r="M55" s="69">
        <v>0</v>
      </c>
      <c r="N55" s="69"/>
      <c r="O55" s="66">
        <v>1503646</v>
      </c>
      <c r="P55" s="57"/>
      <c r="Q55" s="67">
        <v>4332</v>
      </c>
      <c r="R55" s="57"/>
      <c r="S55" s="66">
        <v>7463146324</v>
      </c>
      <c r="T55" s="67"/>
      <c r="U55" s="65">
        <v>6475037394.8915997</v>
      </c>
      <c r="V55" s="58"/>
      <c r="W55" s="70">
        <v>4.4656285166958416E-3</v>
      </c>
      <c r="X55" s="124"/>
      <c r="Y55" s="232"/>
      <c r="Z55" s="227"/>
    </row>
    <row r="56" spans="1:26" x14ac:dyDescent="0.4">
      <c r="A56" s="14" t="s">
        <v>127</v>
      </c>
      <c r="B56" s="14"/>
      <c r="C56" s="66">
        <v>1247504</v>
      </c>
      <c r="D56" s="67"/>
      <c r="E56" s="66">
        <v>7480949921</v>
      </c>
      <c r="F56" s="67"/>
      <c r="G56" s="66">
        <v>6584831974.8719997</v>
      </c>
      <c r="H56" s="58"/>
      <c r="I56" s="66">
        <v>0</v>
      </c>
      <c r="J56" s="66">
        <v>0</v>
      </c>
      <c r="K56" s="69">
        <v>0</v>
      </c>
      <c r="L56" s="66">
        <v>0</v>
      </c>
      <c r="M56" s="69">
        <v>0</v>
      </c>
      <c r="N56" s="69"/>
      <c r="O56" s="66">
        <v>1247504</v>
      </c>
      <c r="P56" s="57"/>
      <c r="Q56" s="67">
        <v>5170</v>
      </c>
      <c r="R56" s="57"/>
      <c r="S56" s="66">
        <v>7480949921</v>
      </c>
      <c r="T56" s="67"/>
      <c r="U56" s="65">
        <v>6411220585.7039995</v>
      </c>
      <c r="V56" s="58"/>
      <c r="W56" s="70">
        <v>4.4216160816205607E-3</v>
      </c>
      <c r="X56" s="124"/>
      <c r="Y56" s="232"/>
      <c r="Z56" s="227"/>
    </row>
    <row r="57" spans="1:26" x14ac:dyDescent="0.4">
      <c r="A57" s="14" t="s">
        <v>124</v>
      </c>
      <c r="B57" s="14"/>
      <c r="C57" s="66">
        <v>858000</v>
      </c>
      <c r="D57" s="67"/>
      <c r="E57" s="66">
        <v>7902333747</v>
      </c>
      <c r="F57" s="67"/>
      <c r="G57" s="66">
        <v>6550232832</v>
      </c>
      <c r="H57" s="58"/>
      <c r="I57" s="66">
        <v>0</v>
      </c>
      <c r="J57" s="66">
        <v>0</v>
      </c>
      <c r="K57" s="69">
        <v>0</v>
      </c>
      <c r="L57" s="66">
        <v>0</v>
      </c>
      <c r="M57" s="69">
        <v>0</v>
      </c>
      <c r="N57" s="69"/>
      <c r="O57" s="66">
        <v>858000</v>
      </c>
      <c r="P57" s="57"/>
      <c r="Q57" s="67">
        <v>7490</v>
      </c>
      <c r="R57" s="57"/>
      <c r="S57" s="66">
        <v>7902333747</v>
      </c>
      <c r="T57" s="67"/>
      <c r="U57" s="65">
        <v>6388182801</v>
      </c>
      <c r="V57" s="58"/>
      <c r="W57" s="70">
        <v>4.4057276500855018E-3</v>
      </c>
      <c r="X57" s="124"/>
      <c r="Y57" s="232"/>
      <c r="Z57" s="227"/>
    </row>
    <row r="58" spans="1:26" ht="31.5" x14ac:dyDescent="0.4">
      <c r="A58" s="14" t="s">
        <v>113</v>
      </c>
      <c r="B58" s="14"/>
      <c r="C58" s="66">
        <v>197000</v>
      </c>
      <c r="D58" s="67"/>
      <c r="E58" s="66">
        <v>7446816999</v>
      </c>
      <c r="F58" s="67"/>
      <c r="G58" s="66">
        <v>6793268116.5</v>
      </c>
      <c r="H58" s="58"/>
      <c r="I58" s="66">
        <v>0</v>
      </c>
      <c r="J58" s="66">
        <v>0</v>
      </c>
      <c r="K58" s="69">
        <v>0</v>
      </c>
      <c r="L58" s="66">
        <v>0</v>
      </c>
      <c r="M58" s="69">
        <v>0</v>
      </c>
      <c r="N58" s="69"/>
      <c r="O58" s="66">
        <v>197000</v>
      </c>
      <c r="P58" s="57"/>
      <c r="Q58" s="67">
        <v>31890</v>
      </c>
      <c r="R58" s="57"/>
      <c r="S58" s="66">
        <v>7446816999</v>
      </c>
      <c r="T58" s="67"/>
      <c r="U58" s="65">
        <v>6244950136.5</v>
      </c>
      <c r="V58" s="58"/>
      <c r="W58" s="70">
        <v>4.3069446111461199E-3</v>
      </c>
      <c r="X58" s="124"/>
      <c r="Y58" s="232"/>
      <c r="Z58" s="227"/>
    </row>
    <row r="59" spans="1:26" x14ac:dyDescent="0.4">
      <c r="A59" s="14" t="s">
        <v>126</v>
      </c>
      <c r="B59" s="14"/>
      <c r="C59" s="66">
        <v>332000</v>
      </c>
      <c r="D59" s="67"/>
      <c r="E59" s="66">
        <v>7431822562</v>
      </c>
      <c r="F59" s="67"/>
      <c r="G59" s="66">
        <v>7286943168</v>
      </c>
      <c r="H59" s="58"/>
      <c r="I59" s="66">
        <v>0</v>
      </c>
      <c r="J59" s="66">
        <v>0</v>
      </c>
      <c r="K59" s="69">
        <v>0</v>
      </c>
      <c r="L59" s="66">
        <v>0</v>
      </c>
      <c r="M59" s="69">
        <v>0</v>
      </c>
      <c r="N59" s="69"/>
      <c r="O59" s="66">
        <v>332000</v>
      </c>
      <c r="P59" s="57"/>
      <c r="Q59" s="67">
        <v>18900</v>
      </c>
      <c r="R59" s="57"/>
      <c r="S59" s="66">
        <v>7431822562</v>
      </c>
      <c r="T59" s="67"/>
      <c r="U59" s="65">
        <v>6237464940</v>
      </c>
      <c r="V59" s="58"/>
      <c r="W59" s="70">
        <v>4.3017823078411472E-3</v>
      </c>
      <c r="X59" s="124"/>
      <c r="Y59" s="232"/>
      <c r="Z59" s="227"/>
    </row>
    <row r="60" spans="1:26" x14ac:dyDescent="0.4">
      <c r="A60" s="14" t="s">
        <v>133</v>
      </c>
      <c r="B60" s="14"/>
      <c r="C60" s="66">
        <v>2136920</v>
      </c>
      <c r="D60" s="67"/>
      <c r="E60" s="66">
        <v>7436289171</v>
      </c>
      <c r="F60" s="67"/>
      <c r="G60" s="66">
        <v>6319510844.8500004</v>
      </c>
      <c r="H60" s="58"/>
      <c r="I60" s="66">
        <v>0</v>
      </c>
      <c r="J60" s="66">
        <v>0</v>
      </c>
      <c r="K60" s="69">
        <v>0</v>
      </c>
      <c r="L60" s="66">
        <v>0</v>
      </c>
      <c r="M60" s="69">
        <v>0</v>
      </c>
      <c r="N60" s="69"/>
      <c r="O60" s="66">
        <v>2136920</v>
      </c>
      <c r="P60" s="57"/>
      <c r="Q60" s="67">
        <v>2685</v>
      </c>
      <c r="R60" s="57"/>
      <c r="S60" s="66">
        <v>7436289171</v>
      </c>
      <c r="T60" s="67"/>
      <c r="U60" s="65">
        <v>5703491300.3099995</v>
      </c>
      <c r="V60" s="58"/>
      <c r="W60" s="70">
        <v>3.9335175755872793E-3</v>
      </c>
      <c r="X60" s="124"/>
      <c r="Y60" s="232"/>
      <c r="Z60" s="227"/>
    </row>
    <row r="61" spans="1:26" x14ac:dyDescent="0.4">
      <c r="A61" s="14" t="s">
        <v>135</v>
      </c>
      <c r="B61" s="14"/>
      <c r="C61" s="66">
        <v>1618000</v>
      </c>
      <c r="D61" s="67"/>
      <c r="E61" s="66">
        <v>7457233239</v>
      </c>
      <c r="F61" s="67"/>
      <c r="G61" s="66">
        <v>5709723795</v>
      </c>
      <c r="H61" s="58"/>
      <c r="I61" s="66">
        <v>0</v>
      </c>
      <c r="J61" s="66">
        <v>0</v>
      </c>
      <c r="K61" s="69">
        <v>0</v>
      </c>
      <c r="L61" s="66">
        <v>0</v>
      </c>
      <c r="M61" s="69">
        <v>0</v>
      </c>
      <c r="N61" s="69"/>
      <c r="O61" s="66">
        <v>1618000</v>
      </c>
      <c r="P61" s="57"/>
      <c r="Q61" s="67">
        <v>3368</v>
      </c>
      <c r="R61" s="57"/>
      <c r="S61" s="66">
        <v>7457233239</v>
      </c>
      <c r="T61" s="67"/>
      <c r="U61" s="65">
        <v>5416999927.1999998</v>
      </c>
      <c r="V61" s="58"/>
      <c r="W61" s="70">
        <v>3.7359335359095007E-3</v>
      </c>
      <c r="X61" s="124"/>
      <c r="Y61" s="232"/>
      <c r="Z61" s="227"/>
    </row>
    <row r="62" spans="1:26" x14ac:dyDescent="0.4">
      <c r="A62" s="14" t="s">
        <v>136</v>
      </c>
      <c r="B62" s="14"/>
      <c r="C62" s="66">
        <v>139685</v>
      </c>
      <c r="D62" s="67"/>
      <c r="E62" s="66">
        <v>2288275221</v>
      </c>
      <c r="F62" s="67"/>
      <c r="G62" s="66">
        <v>2267483766.5025001</v>
      </c>
      <c r="H62" s="58"/>
      <c r="I62" s="66">
        <v>0</v>
      </c>
      <c r="J62" s="66">
        <v>0</v>
      </c>
      <c r="K62" s="69">
        <v>0</v>
      </c>
      <c r="L62" s="66">
        <v>0</v>
      </c>
      <c r="M62" s="69">
        <v>0</v>
      </c>
      <c r="N62" s="69"/>
      <c r="O62" s="66">
        <v>139685</v>
      </c>
      <c r="P62" s="57"/>
      <c r="Q62" s="67">
        <v>19130</v>
      </c>
      <c r="R62" s="57"/>
      <c r="S62" s="66">
        <v>2288275221</v>
      </c>
      <c r="T62" s="67"/>
      <c r="U62" s="65">
        <v>2656274614.4025002</v>
      </c>
      <c r="V62" s="58"/>
      <c r="W62" s="70">
        <v>1.8319485962520281E-3</v>
      </c>
      <c r="X62" s="124"/>
      <c r="Y62" s="232"/>
      <c r="Z62" s="227"/>
    </row>
    <row r="63" spans="1:26" ht="16.5" customHeight="1" x14ac:dyDescent="0.4">
      <c r="A63" s="14" t="s">
        <v>121</v>
      </c>
      <c r="B63" s="14"/>
      <c r="C63" s="66">
        <v>672000</v>
      </c>
      <c r="D63" s="67"/>
      <c r="E63" s="66">
        <v>2850940130</v>
      </c>
      <c r="F63" s="67"/>
      <c r="G63" s="66">
        <v>2597190220.8000002</v>
      </c>
      <c r="H63" s="58"/>
      <c r="I63" s="66">
        <v>0</v>
      </c>
      <c r="J63" s="66">
        <v>0</v>
      </c>
      <c r="K63" s="69">
        <v>0</v>
      </c>
      <c r="L63" s="66">
        <v>0</v>
      </c>
      <c r="M63" s="69">
        <v>0</v>
      </c>
      <c r="N63" s="69"/>
      <c r="O63" s="66">
        <v>672000</v>
      </c>
      <c r="P63" s="57"/>
      <c r="Q63" s="67">
        <v>3754</v>
      </c>
      <c r="R63" s="57"/>
      <c r="S63" s="66">
        <v>2850940130</v>
      </c>
      <c r="T63" s="67"/>
      <c r="U63" s="65">
        <v>2507678006.4000001</v>
      </c>
      <c r="V63" s="58"/>
      <c r="W63" s="70">
        <v>1.7294662151149309E-3</v>
      </c>
      <c r="X63" s="124"/>
      <c r="Y63" s="232"/>
      <c r="Z63" s="227"/>
    </row>
    <row r="64" spans="1:26" x14ac:dyDescent="0.4">
      <c r="A64" s="14" t="s">
        <v>137</v>
      </c>
      <c r="B64" s="14"/>
      <c r="C64" s="66">
        <v>141561</v>
      </c>
      <c r="D64" s="67"/>
      <c r="E64" s="66">
        <v>2528692670</v>
      </c>
      <c r="F64" s="67"/>
      <c r="G64" s="66">
        <v>2207876592.0644999</v>
      </c>
      <c r="H64" s="58"/>
      <c r="I64" s="66">
        <v>0</v>
      </c>
      <c r="J64" s="66">
        <v>0</v>
      </c>
      <c r="K64" s="69">
        <v>0</v>
      </c>
      <c r="L64" s="66">
        <v>0</v>
      </c>
      <c r="M64" s="69">
        <v>0</v>
      </c>
      <c r="N64" s="69"/>
      <c r="O64" s="66">
        <v>141561</v>
      </c>
      <c r="P64" s="57"/>
      <c r="Q64" s="67">
        <v>14850</v>
      </c>
      <c r="R64" s="57"/>
      <c r="S64" s="66">
        <v>2528692670</v>
      </c>
      <c r="T64" s="67"/>
      <c r="U64" s="65">
        <v>2089672873.9424999</v>
      </c>
      <c r="V64" s="58"/>
      <c r="W64" s="70">
        <v>1.4411812947683535E-3</v>
      </c>
      <c r="X64" s="124"/>
      <c r="Y64" s="232"/>
      <c r="Z64" s="227"/>
    </row>
    <row r="65" spans="1:26" x14ac:dyDescent="0.4">
      <c r="A65" s="14" t="s">
        <v>88</v>
      </c>
      <c r="B65" s="14"/>
      <c r="C65" s="66">
        <v>8991184</v>
      </c>
      <c r="D65" s="67"/>
      <c r="E65" s="66">
        <v>11489567421</v>
      </c>
      <c r="F65" s="67"/>
      <c r="G65" s="66">
        <v>12646826334.108</v>
      </c>
      <c r="H65" s="58"/>
      <c r="I65" s="66">
        <v>0</v>
      </c>
      <c r="J65" s="66">
        <v>0</v>
      </c>
      <c r="K65" s="69">
        <v>0</v>
      </c>
      <c r="L65" s="66">
        <v>8991184</v>
      </c>
      <c r="M65" s="69">
        <v>11489567421</v>
      </c>
      <c r="N65" s="69"/>
      <c r="O65" s="66">
        <v>0</v>
      </c>
      <c r="P65" s="57"/>
      <c r="Q65" s="67">
        <v>0</v>
      </c>
      <c r="R65" s="57"/>
      <c r="S65" s="66">
        <v>0</v>
      </c>
      <c r="T65" s="67"/>
      <c r="U65" s="65">
        <v>0</v>
      </c>
      <c r="V65" s="58"/>
      <c r="W65" s="70">
        <v>0</v>
      </c>
      <c r="X65" s="124"/>
      <c r="Y65" s="232"/>
      <c r="Z65" s="227"/>
    </row>
    <row r="66" spans="1:26" x14ac:dyDescent="0.4">
      <c r="A66" s="14" t="s">
        <v>87</v>
      </c>
      <c r="B66" s="14"/>
      <c r="C66" s="66">
        <v>268092</v>
      </c>
      <c r="D66" s="67"/>
      <c r="E66" s="66">
        <v>49234660092</v>
      </c>
      <c r="F66" s="67"/>
      <c r="G66" s="66">
        <v>41986579127.129997</v>
      </c>
      <c r="H66" s="58"/>
      <c r="I66" s="66">
        <v>0</v>
      </c>
      <c r="J66" s="66">
        <v>0</v>
      </c>
      <c r="K66" s="69">
        <v>0</v>
      </c>
      <c r="L66" s="66">
        <v>268092</v>
      </c>
      <c r="M66" s="69">
        <v>49234660092</v>
      </c>
      <c r="N66" s="69"/>
      <c r="O66" s="66">
        <v>0</v>
      </c>
      <c r="P66" s="57"/>
      <c r="Q66" s="67">
        <v>0</v>
      </c>
      <c r="R66" s="57"/>
      <c r="S66" s="66">
        <v>0</v>
      </c>
      <c r="T66" s="67"/>
      <c r="U66" s="65">
        <v>0</v>
      </c>
      <c r="V66" s="58"/>
      <c r="W66" s="70">
        <v>0</v>
      </c>
      <c r="X66" s="124"/>
      <c r="Y66" s="232"/>
      <c r="Z66" s="227"/>
    </row>
    <row r="67" spans="1:26" x14ac:dyDescent="0.4">
      <c r="A67" s="14" t="s">
        <v>125</v>
      </c>
      <c r="B67" s="14"/>
      <c r="C67" s="66">
        <v>285000</v>
      </c>
      <c r="D67" s="67"/>
      <c r="E67" s="66">
        <v>7435733432</v>
      </c>
      <c r="F67" s="67"/>
      <c r="G67" s="66">
        <v>7456567860</v>
      </c>
      <c r="H67" s="58"/>
      <c r="I67" s="66">
        <v>0</v>
      </c>
      <c r="J67" s="66">
        <v>0</v>
      </c>
      <c r="K67" s="69">
        <v>0</v>
      </c>
      <c r="L67" s="66">
        <v>285000</v>
      </c>
      <c r="M67" s="69">
        <v>7435733432</v>
      </c>
      <c r="N67" s="69"/>
      <c r="O67" s="66">
        <v>0</v>
      </c>
      <c r="P67" s="57"/>
      <c r="Q67" s="67">
        <v>0</v>
      </c>
      <c r="R67" s="57"/>
      <c r="S67" s="66">
        <v>0</v>
      </c>
      <c r="T67" s="67"/>
      <c r="U67" s="65">
        <v>0</v>
      </c>
      <c r="V67" s="58"/>
      <c r="W67" s="70">
        <v>0</v>
      </c>
      <c r="X67" s="124"/>
      <c r="Y67" s="232"/>
      <c r="Z67" s="227"/>
    </row>
    <row r="68" spans="1:26" ht="31.5" x14ac:dyDescent="0.4">
      <c r="A68" s="14" t="s">
        <v>123</v>
      </c>
      <c r="B68" s="14"/>
      <c r="C68" s="66">
        <v>875000</v>
      </c>
      <c r="D68" s="67"/>
      <c r="E68" s="66">
        <v>7458028389</v>
      </c>
      <c r="F68" s="67"/>
      <c r="G68" s="66">
        <v>6132045937.5</v>
      </c>
      <c r="H68" s="58"/>
      <c r="I68" s="66">
        <v>0</v>
      </c>
      <c r="J68" s="66">
        <v>0</v>
      </c>
      <c r="K68" s="69">
        <v>0</v>
      </c>
      <c r="L68" s="66">
        <v>875000</v>
      </c>
      <c r="M68" s="69">
        <v>7458028389</v>
      </c>
      <c r="N68" s="69"/>
      <c r="O68" s="66">
        <v>0</v>
      </c>
      <c r="P68" s="57"/>
      <c r="Q68" s="67">
        <v>0</v>
      </c>
      <c r="R68" s="57"/>
      <c r="S68" s="66">
        <v>0</v>
      </c>
      <c r="T68" s="67"/>
      <c r="U68" s="65">
        <v>0</v>
      </c>
      <c r="V68" s="58"/>
      <c r="W68" s="70">
        <v>0</v>
      </c>
      <c r="X68" s="124"/>
      <c r="Y68" s="232"/>
      <c r="Z68" s="227"/>
    </row>
    <row r="69" spans="1:26" x14ac:dyDescent="0.4">
      <c r="A69" s="14" t="s">
        <v>132</v>
      </c>
      <c r="B69" s="14"/>
      <c r="C69" s="66">
        <v>141368</v>
      </c>
      <c r="D69" s="67"/>
      <c r="E69" s="66">
        <v>7433580545</v>
      </c>
      <c r="F69" s="67"/>
      <c r="G69" s="66">
        <v>6358840433.1000004</v>
      </c>
      <c r="H69" s="58"/>
      <c r="I69" s="66">
        <v>0</v>
      </c>
      <c r="J69" s="66">
        <v>0</v>
      </c>
      <c r="K69" s="69">
        <v>0</v>
      </c>
      <c r="L69" s="66">
        <v>141368</v>
      </c>
      <c r="M69" s="69">
        <v>7433580545</v>
      </c>
      <c r="N69" s="69"/>
      <c r="O69" s="66">
        <v>0</v>
      </c>
      <c r="P69" s="57"/>
      <c r="Q69" s="67">
        <v>0</v>
      </c>
      <c r="R69" s="57"/>
      <c r="S69" s="66">
        <v>0</v>
      </c>
      <c r="T69" s="67"/>
      <c r="U69" s="65">
        <v>0</v>
      </c>
      <c r="V69" s="58"/>
      <c r="W69" s="70">
        <v>0</v>
      </c>
      <c r="X69" s="124"/>
      <c r="Y69" s="232"/>
      <c r="Z69" s="227"/>
    </row>
    <row r="70" spans="1:26" x14ac:dyDescent="0.4">
      <c r="A70" s="14" t="s">
        <v>134</v>
      </c>
      <c r="B70" s="14"/>
      <c r="C70" s="66">
        <v>185600</v>
      </c>
      <c r="D70" s="67"/>
      <c r="E70" s="66">
        <v>7418476299</v>
      </c>
      <c r="F70" s="67"/>
      <c r="G70" s="66">
        <v>5016437539.1999998</v>
      </c>
      <c r="H70" s="58"/>
      <c r="I70" s="66">
        <v>0</v>
      </c>
      <c r="J70" s="66">
        <v>0</v>
      </c>
      <c r="K70" s="69">
        <v>0</v>
      </c>
      <c r="L70" s="66">
        <v>185600</v>
      </c>
      <c r="M70" s="69">
        <v>7418476299</v>
      </c>
      <c r="N70" s="69"/>
      <c r="O70" s="66">
        <v>0</v>
      </c>
      <c r="P70" s="57"/>
      <c r="Q70" s="67">
        <v>0</v>
      </c>
      <c r="R70" s="57"/>
      <c r="S70" s="66">
        <v>0</v>
      </c>
      <c r="T70" s="67"/>
      <c r="U70" s="65">
        <v>0</v>
      </c>
      <c r="V70" s="58"/>
      <c r="W70" s="70">
        <v>0</v>
      </c>
      <c r="X70" s="124"/>
      <c r="Y70" s="232"/>
      <c r="Z70" s="227"/>
    </row>
    <row r="71" spans="1:26" x14ac:dyDescent="0.4">
      <c r="A71" s="14" t="s">
        <v>128</v>
      </c>
      <c r="B71" s="14"/>
      <c r="C71" s="66">
        <v>880000</v>
      </c>
      <c r="D71" s="67"/>
      <c r="E71" s="66">
        <v>7463884849</v>
      </c>
      <c r="F71" s="67"/>
      <c r="G71" s="66">
        <v>6438263040</v>
      </c>
      <c r="H71" s="58"/>
      <c r="I71" s="66">
        <v>0</v>
      </c>
      <c r="J71" s="66">
        <v>0</v>
      </c>
      <c r="K71" s="69">
        <v>0</v>
      </c>
      <c r="L71" s="66">
        <v>880000</v>
      </c>
      <c r="M71" s="69">
        <v>7463884849</v>
      </c>
      <c r="N71" s="69"/>
      <c r="O71" s="66">
        <v>0</v>
      </c>
      <c r="P71" s="57"/>
      <c r="Q71" s="67">
        <v>0</v>
      </c>
      <c r="R71" s="57"/>
      <c r="S71" s="66">
        <v>0</v>
      </c>
      <c r="T71" s="67"/>
      <c r="U71" s="65">
        <v>0</v>
      </c>
      <c r="V71" s="58"/>
      <c r="W71" s="70">
        <v>0</v>
      </c>
      <c r="X71" s="124"/>
      <c r="Y71" s="232"/>
      <c r="Z71" s="227"/>
    </row>
    <row r="72" spans="1:26" x14ac:dyDescent="0.4">
      <c r="A72" s="14" t="s">
        <v>80</v>
      </c>
      <c r="B72" s="14"/>
      <c r="C72" s="66">
        <v>16979433</v>
      </c>
      <c r="D72" s="67"/>
      <c r="E72" s="66">
        <v>69695119837</v>
      </c>
      <c r="F72" s="67"/>
      <c r="G72" s="66">
        <v>84392026868.25</v>
      </c>
      <c r="H72" s="58"/>
      <c r="I72" s="66">
        <v>0</v>
      </c>
      <c r="J72" s="66">
        <v>0</v>
      </c>
      <c r="K72" s="69">
        <v>0</v>
      </c>
      <c r="L72" s="66">
        <v>16979433</v>
      </c>
      <c r="M72" s="69">
        <v>69695119837</v>
      </c>
      <c r="N72" s="69"/>
      <c r="O72" s="66">
        <v>0</v>
      </c>
      <c r="P72" s="57"/>
      <c r="Q72" s="67">
        <v>0</v>
      </c>
      <c r="R72" s="57"/>
      <c r="S72" s="66">
        <v>0</v>
      </c>
      <c r="T72" s="67">
        <v>0</v>
      </c>
      <c r="U72" s="65">
        <v>0</v>
      </c>
      <c r="V72" s="58"/>
      <c r="W72" s="70">
        <v>0</v>
      </c>
      <c r="X72" s="124"/>
      <c r="Y72" s="232"/>
      <c r="Z72" s="227"/>
    </row>
    <row r="73" spans="1:26" x14ac:dyDescent="0.4">
      <c r="A73" s="14" t="s">
        <v>77</v>
      </c>
      <c r="B73" s="14"/>
      <c r="C73" s="66">
        <v>3363000</v>
      </c>
      <c r="D73" s="67"/>
      <c r="E73" s="66">
        <v>115208705970</v>
      </c>
      <c r="F73" s="67"/>
      <c r="G73" s="66">
        <v>120314215498.5</v>
      </c>
      <c r="H73" s="58"/>
      <c r="I73" s="66">
        <v>0</v>
      </c>
      <c r="J73" s="66">
        <v>0</v>
      </c>
      <c r="K73" s="69">
        <v>0</v>
      </c>
      <c r="L73" s="66">
        <v>3363000</v>
      </c>
      <c r="M73" s="69">
        <v>115208705970</v>
      </c>
      <c r="N73" s="69"/>
      <c r="O73" s="66">
        <v>0</v>
      </c>
      <c r="P73" s="57"/>
      <c r="Q73" s="67">
        <v>0</v>
      </c>
      <c r="R73" s="57"/>
      <c r="S73" s="66">
        <v>0</v>
      </c>
      <c r="T73" s="67"/>
      <c r="U73" s="65">
        <v>0</v>
      </c>
      <c r="V73" s="58"/>
      <c r="W73" s="70">
        <v>0</v>
      </c>
      <c r="X73" s="124"/>
      <c r="Y73" s="232"/>
      <c r="Z73" s="227"/>
    </row>
    <row r="74" spans="1:26" ht="16.5" thickBot="1" x14ac:dyDescent="0.45">
      <c r="A74" s="223" t="s">
        <v>104</v>
      </c>
      <c r="B74" s="14"/>
      <c r="C74" s="66">
        <v>1018594</v>
      </c>
      <c r="D74" s="67"/>
      <c r="E74" s="66">
        <v>11194605836</v>
      </c>
      <c r="F74" s="67"/>
      <c r="G74" s="66">
        <v>10439219000.367001</v>
      </c>
      <c r="H74" s="58"/>
      <c r="I74" s="66">
        <v>0</v>
      </c>
      <c r="J74" s="66">
        <v>0</v>
      </c>
      <c r="K74" s="69">
        <v>0</v>
      </c>
      <c r="L74" s="66">
        <v>1018594</v>
      </c>
      <c r="M74" s="69">
        <v>11194605836</v>
      </c>
      <c r="N74" s="69"/>
      <c r="O74" s="66">
        <v>0</v>
      </c>
      <c r="P74" s="57"/>
      <c r="Q74" s="67">
        <v>0</v>
      </c>
      <c r="R74" s="57"/>
      <c r="S74" s="66">
        <v>0</v>
      </c>
      <c r="T74" s="67"/>
      <c r="U74" s="65">
        <v>0</v>
      </c>
      <c r="V74" s="58"/>
      <c r="W74" s="70">
        <v>0</v>
      </c>
      <c r="X74" s="124"/>
      <c r="Y74" s="232"/>
      <c r="Z74" s="227"/>
    </row>
    <row r="75" spans="1:26" ht="16.5" thickBot="1" x14ac:dyDescent="0.45">
      <c r="A75" s="14" t="s">
        <v>2</v>
      </c>
      <c r="B75" s="14"/>
      <c r="C75" s="68">
        <f>SUM(C10:C74)</f>
        <v>511644177</v>
      </c>
      <c r="D75" s="52"/>
      <c r="E75" s="68">
        <f>SUM(E10:E74)</f>
        <v>1662883284697</v>
      </c>
      <c r="F75" s="52"/>
      <c r="G75" s="68">
        <f>SUM(G10:G74)</f>
        <v>1789814080407.7615</v>
      </c>
      <c r="H75" s="50"/>
      <c r="I75" s="68">
        <f>SUM(I10:I74)</f>
        <v>3562895</v>
      </c>
      <c r="J75" s="68">
        <f>SUM(J10:J74)</f>
        <v>0</v>
      </c>
      <c r="L75" s="68">
        <f>SUM(L10:L74)</f>
        <v>32987271</v>
      </c>
      <c r="M75" s="176">
        <f>SUM(L10:L74)</f>
        <v>32987271</v>
      </c>
      <c r="O75" s="68">
        <f>SUM(O10:O74)</f>
        <v>482219801</v>
      </c>
      <c r="P75" s="52"/>
      <c r="Q75" s="72"/>
      <c r="R75" s="52"/>
      <c r="S75" s="68">
        <f>SUM(S10:S74)</f>
        <v>1368850922027</v>
      </c>
      <c r="T75" s="52"/>
      <c r="U75" s="68">
        <f>SUM(U10:U74)</f>
        <v>1397092386700.9182</v>
      </c>
      <c r="V75" s="50"/>
      <c r="W75" s="71">
        <f>SUM(W10:W74)</f>
        <v>0.96353043573653674</v>
      </c>
    </row>
    <row r="76" spans="1:26" ht="16.5" thickTop="1" x14ac:dyDescent="0.4"/>
    <row r="77" spans="1:26" x14ac:dyDescent="0.4">
      <c r="S77" s="126"/>
    </row>
    <row r="78" spans="1:26" x14ac:dyDescent="0.4">
      <c r="Q78" s="48"/>
    </row>
    <row r="79" spans="1:26" x14ac:dyDescent="0.4">
      <c r="S79" s="124"/>
    </row>
  </sheetData>
  <sortState xmlns:xlrd2="http://schemas.microsoft.com/office/spreadsheetml/2017/richdata2" ref="A10:W74">
    <sortCondition descending="1" ref="U10:U74"/>
  </sortState>
  <mergeCells count="23">
    <mergeCell ref="G8:G9"/>
    <mergeCell ref="A1:W1"/>
    <mergeCell ref="A2:W2"/>
    <mergeCell ref="A3:W3"/>
    <mergeCell ref="A4:W4"/>
    <mergeCell ref="A5:W5"/>
    <mergeCell ref="C7:G7"/>
    <mergeCell ref="I7:M7"/>
    <mergeCell ref="O7:W7"/>
    <mergeCell ref="A8:A9"/>
    <mergeCell ref="C8:C9"/>
    <mergeCell ref="D8:D9"/>
    <mergeCell ref="E8:E9"/>
    <mergeCell ref="F8:F9"/>
    <mergeCell ref="T8:T9"/>
    <mergeCell ref="U8:U9"/>
    <mergeCell ref="W8:W9"/>
    <mergeCell ref="I8:J8"/>
    <mergeCell ref="L8:M8"/>
    <mergeCell ref="O8:O9"/>
    <mergeCell ref="P8:P9"/>
    <mergeCell ref="Q8:Q9"/>
    <mergeCell ref="S8:S9"/>
  </mergeCells>
  <pageMargins left="0.7" right="0.7" top="0.75" bottom="0.75" header="0.3" footer="0.3"/>
  <pageSetup scale="27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R14"/>
  <sheetViews>
    <sheetView rightToLeft="1" zoomScaleNormal="100" workbookViewId="0">
      <selection activeCell="F17" sqref="F17"/>
    </sheetView>
  </sheetViews>
  <sheetFormatPr defaultRowHeight="15" x14ac:dyDescent="0.25"/>
  <cols>
    <col min="1" max="1" width="26" bestFit="1" customWidth="1"/>
    <col min="2" max="2" width="12.5703125" customWidth="1"/>
    <col min="3" max="3" width="0.85546875" customWidth="1"/>
    <col min="4" max="4" width="12.42578125" customWidth="1"/>
    <col min="5" max="5" width="1.28515625" customWidth="1"/>
    <col min="6" max="6" width="10.7109375" customWidth="1"/>
    <col min="7" max="7" width="1" customWidth="1"/>
    <col min="8" max="8" width="11.28515625" bestFit="1" customWidth="1"/>
    <col min="9" max="9" width="0.85546875" customWidth="1"/>
    <col min="11" max="11" width="0.7109375" customWidth="1"/>
    <col min="12" max="12" width="11.5703125" bestFit="1" customWidth="1"/>
    <col min="13" max="13" width="0.7109375" customWidth="1"/>
    <col min="14" max="14" width="12.140625" bestFit="1" customWidth="1"/>
    <col min="15" max="15" width="0.5703125" customWidth="1"/>
    <col min="17" max="17" width="0.5703125" customWidth="1"/>
    <col min="18" max="18" width="12.140625" bestFit="1" customWidth="1"/>
  </cols>
  <sheetData>
    <row r="1" spans="1:18" ht="19.5" x14ac:dyDescent="0.5">
      <c r="A1" s="284" t="str">
        <f>درآمدها!A1</f>
        <v xml:space="preserve">صندوق سرمایه گذاری کارگزاری پارسیان </v>
      </c>
      <c r="B1" s="284"/>
      <c r="C1" s="284"/>
      <c r="D1" s="284"/>
      <c r="E1" s="284"/>
      <c r="F1" s="284"/>
      <c r="G1" s="284"/>
      <c r="H1" s="284"/>
      <c r="I1" s="284"/>
      <c r="J1" s="284"/>
      <c r="K1" s="284"/>
      <c r="L1" s="284"/>
      <c r="M1" s="284"/>
      <c r="N1" s="284"/>
      <c r="O1" s="284"/>
      <c r="P1" s="284"/>
      <c r="Q1" s="284"/>
      <c r="R1" s="284"/>
    </row>
    <row r="2" spans="1:18" ht="19.5" x14ac:dyDescent="0.5">
      <c r="A2" s="284" t="s">
        <v>60</v>
      </c>
      <c r="B2" s="284"/>
      <c r="C2" s="284"/>
      <c r="D2" s="284"/>
      <c r="E2" s="284"/>
      <c r="F2" s="284"/>
      <c r="G2" s="284"/>
      <c r="H2" s="284"/>
      <c r="I2" s="284"/>
      <c r="J2" s="284"/>
      <c r="K2" s="284"/>
      <c r="L2" s="284"/>
      <c r="M2" s="284"/>
      <c r="N2" s="284"/>
      <c r="O2" s="284"/>
      <c r="P2" s="284"/>
      <c r="Q2" s="284"/>
      <c r="R2" s="284"/>
    </row>
    <row r="3" spans="1:18" ht="19.5" x14ac:dyDescent="0.5">
      <c r="A3" s="284" t="str">
        <f>درآمدها!A3</f>
        <v>برای ماه منتهی به 1403/02/27</v>
      </c>
      <c r="B3" s="284"/>
      <c r="C3" s="284"/>
      <c r="D3" s="284"/>
      <c r="E3" s="284"/>
      <c r="F3" s="284"/>
      <c r="G3" s="284"/>
      <c r="H3" s="284"/>
      <c r="I3" s="284"/>
      <c r="J3" s="284"/>
      <c r="K3" s="284"/>
      <c r="L3" s="284"/>
      <c r="M3" s="284"/>
      <c r="N3" s="284"/>
      <c r="O3" s="284"/>
      <c r="P3" s="284"/>
      <c r="Q3" s="284"/>
      <c r="R3" s="284"/>
    </row>
    <row r="4" spans="1:18" ht="25.5" x14ac:dyDescent="0.25">
      <c r="A4" s="240" t="s">
        <v>71</v>
      </c>
      <c r="B4" s="240"/>
      <c r="C4" s="240"/>
      <c r="D4" s="240"/>
      <c r="E4" s="240"/>
      <c r="F4" s="240"/>
      <c r="G4" s="240"/>
      <c r="H4" s="240"/>
      <c r="I4" s="240"/>
      <c r="J4" s="240"/>
      <c r="K4" s="240"/>
      <c r="L4" s="240"/>
      <c r="M4" s="240"/>
      <c r="N4" s="240"/>
      <c r="O4" s="240"/>
      <c r="P4" s="240"/>
      <c r="Q4" s="240"/>
      <c r="R4" s="240"/>
    </row>
    <row r="5" spans="1:18" ht="16.5" customHeight="1" thickBot="1" x14ac:dyDescent="0.5">
      <c r="A5" s="28"/>
      <c r="B5" s="283"/>
      <c r="C5" s="283"/>
      <c r="D5" s="283"/>
      <c r="E5" s="283"/>
      <c r="F5" s="283"/>
      <c r="G5" s="8"/>
      <c r="H5" s="273" t="s">
        <v>173</v>
      </c>
      <c r="I5" s="273"/>
      <c r="J5" s="273"/>
      <c r="K5" s="273"/>
      <c r="L5" s="273"/>
      <c r="M5" s="8"/>
      <c r="N5" s="273" t="s">
        <v>174</v>
      </c>
      <c r="O5" s="273"/>
      <c r="P5" s="273"/>
      <c r="Q5" s="273"/>
      <c r="R5" s="273"/>
    </row>
    <row r="6" spans="1:18" ht="38.25" customHeight="1" thickBot="1" x14ac:dyDescent="0.5">
      <c r="A6" s="8" t="s">
        <v>34</v>
      </c>
      <c r="B6" s="37" t="s">
        <v>43</v>
      </c>
      <c r="C6" s="38"/>
      <c r="D6" s="37" t="s">
        <v>21</v>
      </c>
      <c r="E6" s="38"/>
      <c r="F6" s="37" t="s">
        <v>31</v>
      </c>
      <c r="G6" s="38"/>
      <c r="H6" s="37" t="s">
        <v>61</v>
      </c>
      <c r="I6" s="38"/>
      <c r="J6" s="37" t="s">
        <v>39</v>
      </c>
      <c r="K6" s="38"/>
      <c r="L6" s="37" t="s">
        <v>44</v>
      </c>
      <c r="M6" s="8"/>
      <c r="N6" s="37" t="s">
        <v>61</v>
      </c>
      <c r="O6" s="38"/>
      <c r="P6" s="37" t="s">
        <v>39</v>
      </c>
      <c r="Q6" s="38"/>
      <c r="R6" s="37" t="s">
        <v>44</v>
      </c>
    </row>
    <row r="7" spans="1:18" ht="18" x14ac:dyDescent="0.45">
      <c r="A7" s="213" t="s">
        <v>148</v>
      </c>
      <c r="B7" s="7" t="s">
        <v>144</v>
      </c>
      <c r="C7" s="28"/>
      <c r="D7" s="7" t="s">
        <v>150</v>
      </c>
      <c r="E7" s="28"/>
      <c r="F7" s="7">
        <v>23</v>
      </c>
      <c r="G7" s="213"/>
      <c r="H7" s="97">
        <v>910276686</v>
      </c>
      <c r="I7" s="98"/>
      <c r="J7" s="97">
        <v>0</v>
      </c>
      <c r="K7" s="205"/>
      <c r="L7" s="97">
        <f t="shared" ref="L7:L12" si="0">H7-J7</f>
        <v>910276686</v>
      </c>
      <c r="M7" s="80"/>
      <c r="N7" s="80">
        <v>910276686</v>
      </c>
      <c r="O7" s="80"/>
      <c r="P7" s="97">
        <v>0</v>
      </c>
      <c r="Q7" s="80"/>
      <c r="R7" s="80">
        <f t="shared" ref="R7:R12" si="1">N7-P7</f>
        <v>910276686</v>
      </c>
    </row>
    <row r="8" spans="1:18" ht="18" x14ac:dyDescent="0.45">
      <c r="A8" s="213" t="s">
        <v>149</v>
      </c>
      <c r="B8" s="7" t="s">
        <v>144</v>
      </c>
      <c r="C8" s="28"/>
      <c r="D8" s="7" t="s">
        <v>151</v>
      </c>
      <c r="E8" s="28"/>
      <c r="F8" s="7">
        <v>23</v>
      </c>
      <c r="G8" s="213"/>
      <c r="H8" s="97">
        <v>324613563</v>
      </c>
      <c r="I8" s="98"/>
      <c r="J8" s="97">
        <v>0</v>
      </c>
      <c r="K8" s="205"/>
      <c r="L8" s="97">
        <f t="shared" si="0"/>
        <v>324613563</v>
      </c>
      <c r="M8" s="80"/>
      <c r="N8" s="80">
        <v>324613563</v>
      </c>
      <c r="O8" s="80"/>
      <c r="P8" s="97">
        <v>0</v>
      </c>
      <c r="Q8" s="80"/>
      <c r="R8" s="80">
        <f t="shared" si="1"/>
        <v>324613563</v>
      </c>
    </row>
    <row r="9" spans="1:18" ht="18" x14ac:dyDescent="0.45">
      <c r="A9" s="213" t="s">
        <v>164</v>
      </c>
      <c r="B9" s="7" t="s">
        <v>144</v>
      </c>
      <c r="C9" s="28"/>
      <c r="D9" s="7" t="s">
        <v>166</v>
      </c>
      <c r="E9" s="28"/>
      <c r="F9" s="7">
        <v>23</v>
      </c>
      <c r="G9" s="213"/>
      <c r="H9" s="97">
        <v>216924658</v>
      </c>
      <c r="I9" s="98"/>
      <c r="J9" s="97">
        <v>0</v>
      </c>
      <c r="K9" s="205"/>
      <c r="L9" s="97">
        <f t="shared" si="0"/>
        <v>216924658</v>
      </c>
      <c r="M9" s="80"/>
      <c r="N9" s="80">
        <v>216924658</v>
      </c>
      <c r="O9" s="80"/>
      <c r="P9" s="97">
        <v>0</v>
      </c>
      <c r="Q9" s="80"/>
      <c r="R9" s="80">
        <f t="shared" si="1"/>
        <v>216924658</v>
      </c>
    </row>
    <row r="10" spans="1:18" ht="18" x14ac:dyDescent="0.45">
      <c r="A10" s="213" t="s">
        <v>172</v>
      </c>
      <c r="B10" s="7">
        <v>7</v>
      </c>
      <c r="C10" s="28"/>
      <c r="D10" s="7" t="s">
        <v>144</v>
      </c>
      <c r="E10" s="28"/>
      <c r="F10" s="7" t="s">
        <v>142</v>
      </c>
      <c r="G10" s="213"/>
      <c r="H10" s="97">
        <v>5624286</v>
      </c>
      <c r="I10" s="98"/>
      <c r="J10" s="97">
        <v>0</v>
      </c>
      <c r="K10" s="205"/>
      <c r="L10" s="97">
        <f t="shared" si="0"/>
        <v>5624286</v>
      </c>
      <c r="M10" s="80"/>
      <c r="N10" s="80">
        <v>5624286</v>
      </c>
      <c r="O10" s="80"/>
      <c r="P10" s="97">
        <v>0</v>
      </c>
      <c r="Q10" s="80"/>
      <c r="R10" s="80">
        <f t="shared" si="1"/>
        <v>5624286</v>
      </c>
    </row>
    <row r="11" spans="1:18" ht="18" x14ac:dyDescent="0.45">
      <c r="A11" s="213" t="s">
        <v>170</v>
      </c>
      <c r="B11" s="7">
        <v>17</v>
      </c>
      <c r="C11" s="28"/>
      <c r="D11" s="7" t="s">
        <v>144</v>
      </c>
      <c r="E11" s="28"/>
      <c r="F11" s="7" t="s">
        <v>142</v>
      </c>
      <c r="G11" s="213"/>
      <c r="H11" s="97">
        <v>87219</v>
      </c>
      <c r="I11" s="98"/>
      <c r="J11" s="97">
        <v>0</v>
      </c>
      <c r="K11" s="205"/>
      <c r="L11" s="97">
        <f t="shared" si="0"/>
        <v>87219</v>
      </c>
      <c r="M11" s="80"/>
      <c r="N11" s="80">
        <v>87219</v>
      </c>
      <c r="O11" s="80"/>
      <c r="P11" s="97">
        <v>0</v>
      </c>
      <c r="Q11" s="80"/>
      <c r="R11" s="80">
        <f t="shared" si="1"/>
        <v>87219</v>
      </c>
    </row>
    <row r="12" spans="1:18" ht="18.75" thickBot="1" x14ac:dyDescent="0.5">
      <c r="A12" s="214" t="s">
        <v>171</v>
      </c>
      <c r="B12" s="7">
        <v>17</v>
      </c>
      <c r="C12" s="28"/>
      <c r="D12" s="7" t="s">
        <v>144</v>
      </c>
      <c r="E12" s="28"/>
      <c r="F12" s="7" t="s">
        <v>142</v>
      </c>
      <c r="G12" s="213"/>
      <c r="H12" s="97">
        <v>14927</v>
      </c>
      <c r="I12" s="98"/>
      <c r="J12" s="97">
        <v>0</v>
      </c>
      <c r="K12" s="205"/>
      <c r="L12" s="97">
        <f t="shared" si="0"/>
        <v>14927</v>
      </c>
      <c r="M12" s="80"/>
      <c r="N12" s="80">
        <v>14927</v>
      </c>
      <c r="O12" s="80"/>
      <c r="P12" s="97">
        <v>0</v>
      </c>
      <c r="Q12" s="80"/>
      <c r="R12" s="80">
        <f t="shared" si="1"/>
        <v>14927</v>
      </c>
    </row>
    <row r="13" spans="1:18" ht="18.75" thickBot="1" x14ac:dyDescent="0.5">
      <c r="A13" s="190" t="s">
        <v>2</v>
      </c>
      <c r="B13" s="191"/>
      <c r="C13" s="191"/>
      <c r="D13" s="191"/>
      <c r="E13" s="191"/>
      <c r="F13" s="191"/>
      <c r="G13" s="191"/>
      <c r="H13" s="192">
        <f>SUM(H7:H12)</f>
        <v>1457541339</v>
      </c>
      <c r="I13" s="191"/>
      <c r="J13" s="206">
        <f>SUM(J7:J12)</f>
        <v>0</v>
      </c>
      <c r="K13" s="191"/>
      <c r="L13" s="192">
        <f>SUM(L7:L12)</f>
        <v>1457541339</v>
      </c>
      <c r="M13" s="191"/>
      <c r="N13" s="192">
        <f>SUM(N7:N12)</f>
        <v>1457541339</v>
      </c>
      <c r="O13" s="191"/>
      <c r="P13" s="206">
        <f>SUM(P7:P12)</f>
        <v>0</v>
      </c>
      <c r="Q13" s="191"/>
      <c r="R13" s="192">
        <f>SUM(R7:R12)</f>
        <v>1457541339</v>
      </c>
    </row>
    <row r="14" spans="1:18" ht="18.75" thickTop="1" x14ac:dyDescent="0.4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</row>
  </sheetData>
  <sortState xmlns:xlrd2="http://schemas.microsoft.com/office/spreadsheetml/2017/richdata2" ref="A7:R12">
    <sortCondition descending="1" ref="R7:R12"/>
  </sortState>
  <mergeCells count="7">
    <mergeCell ref="B5:F5"/>
    <mergeCell ref="H5:L5"/>
    <mergeCell ref="N5:R5"/>
    <mergeCell ref="A1:R1"/>
    <mergeCell ref="A2:R2"/>
    <mergeCell ref="A3:R3"/>
    <mergeCell ref="A4:R4"/>
  </mergeCells>
  <pageMargins left="0.7" right="0.7" top="0.75" bottom="0.75" header="0.3" footer="0.3"/>
  <pageSetup scale="91" orientation="landscape" horizontalDpi="4294967295" verticalDpi="4294967295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N13"/>
  <sheetViews>
    <sheetView rightToLeft="1" workbookViewId="0">
      <selection activeCell="G12" sqref="G12"/>
    </sheetView>
  </sheetViews>
  <sheetFormatPr defaultRowHeight="15" x14ac:dyDescent="0.25"/>
  <cols>
    <col min="1" max="1" width="20.140625" customWidth="1"/>
    <col min="2" max="2" width="0.5703125" customWidth="1"/>
    <col min="3" max="3" width="14.42578125" bestFit="1" customWidth="1"/>
    <col min="4" max="4" width="0.85546875" customWidth="1"/>
    <col min="5" max="5" width="12.85546875" bestFit="1" customWidth="1"/>
    <col min="6" max="6" width="0.7109375" customWidth="1"/>
    <col min="7" max="7" width="14.42578125" bestFit="1" customWidth="1"/>
    <col min="8" max="8" width="0.7109375" customWidth="1"/>
    <col min="9" max="9" width="15.85546875" bestFit="1" customWidth="1"/>
    <col min="10" max="10" width="0.5703125" customWidth="1"/>
    <col min="11" max="11" width="9.28515625" bestFit="1" customWidth="1"/>
    <col min="12" max="12" width="0.5703125" customWidth="1"/>
    <col min="13" max="13" width="15.85546875" bestFit="1" customWidth="1"/>
    <col min="14" max="14" width="12.85546875" bestFit="1" customWidth="1"/>
  </cols>
  <sheetData>
    <row r="1" spans="1:14" ht="19.5" x14ac:dyDescent="0.5">
      <c r="A1" s="284" t="str">
        <f>درآمدها!A1</f>
        <v xml:space="preserve">صندوق سرمایه گذاری کارگزاری پارسیان </v>
      </c>
      <c r="B1" s="284"/>
      <c r="C1" s="284"/>
      <c r="D1" s="284"/>
      <c r="E1" s="284"/>
      <c r="F1" s="284"/>
      <c r="G1" s="284"/>
      <c r="H1" s="284"/>
      <c r="I1" s="284"/>
      <c r="J1" s="284"/>
      <c r="K1" s="284"/>
      <c r="L1" s="284"/>
      <c r="M1" s="284"/>
    </row>
    <row r="2" spans="1:14" ht="19.5" x14ac:dyDescent="0.5">
      <c r="A2" s="284" t="s">
        <v>60</v>
      </c>
      <c r="B2" s="284"/>
      <c r="C2" s="284"/>
      <c r="D2" s="284"/>
      <c r="E2" s="284"/>
      <c r="F2" s="284"/>
      <c r="G2" s="284"/>
      <c r="H2" s="284"/>
      <c r="I2" s="284"/>
      <c r="J2" s="284"/>
      <c r="K2" s="284"/>
      <c r="L2" s="284"/>
      <c r="M2" s="284"/>
    </row>
    <row r="3" spans="1:14" ht="19.5" x14ac:dyDescent="0.5">
      <c r="A3" s="284" t="str">
        <f>درآمدها!A3</f>
        <v>برای ماه منتهی به 1403/02/27</v>
      </c>
      <c r="B3" s="284"/>
      <c r="C3" s="284"/>
      <c r="D3" s="284"/>
      <c r="E3" s="284"/>
      <c r="F3" s="284"/>
      <c r="G3" s="284"/>
      <c r="H3" s="284"/>
      <c r="I3" s="284"/>
      <c r="J3" s="284"/>
      <c r="K3" s="284"/>
      <c r="L3" s="284"/>
      <c r="M3" s="284"/>
    </row>
    <row r="4" spans="1:14" ht="25.5" x14ac:dyDescent="0.25">
      <c r="A4" s="240" t="s">
        <v>72</v>
      </c>
      <c r="B4" s="240"/>
      <c r="C4" s="240"/>
      <c r="D4" s="240"/>
      <c r="E4" s="240"/>
      <c r="F4" s="240"/>
      <c r="G4" s="240"/>
      <c r="H4" s="240"/>
      <c r="I4" s="240"/>
      <c r="J4" s="240"/>
      <c r="K4" s="240"/>
      <c r="L4" s="240"/>
      <c r="M4" s="240"/>
    </row>
    <row r="5" spans="1:14" ht="16.5" customHeight="1" thickBot="1" x14ac:dyDescent="0.5">
      <c r="A5" s="28"/>
      <c r="B5" s="28"/>
      <c r="C5" s="273" t="s">
        <v>173</v>
      </c>
      <c r="D5" s="273"/>
      <c r="E5" s="273"/>
      <c r="F5" s="273"/>
      <c r="G5" s="273"/>
      <c r="H5" s="8"/>
      <c r="I5" s="273" t="s">
        <v>174</v>
      </c>
      <c r="J5" s="273"/>
      <c r="K5" s="273"/>
      <c r="L5" s="273"/>
      <c r="M5" s="273"/>
    </row>
    <row r="6" spans="1:14" ht="38.25" customHeight="1" thickBot="1" x14ac:dyDescent="0.5">
      <c r="A6" s="8" t="s">
        <v>34</v>
      </c>
      <c r="B6" s="8"/>
      <c r="C6" s="37" t="s">
        <v>61</v>
      </c>
      <c r="D6" s="38"/>
      <c r="E6" s="37" t="s">
        <v>39</v>
      </c>
      <c r="F6" s="38"/>
      <c r="G6" s="37" t="s">
        <v>44</v>
      </c>
      <c r="H6" s="8"/>
      <c r="I6" s="37" t="s">
        <v>61</v>
      </c>
      <c r="J6" s="38"/>
      <c r="K6" s="37" t="s">
        <v>39</v>
      </c>
      <c r="L6" s="38"/>
      <c r="M6" s="37" t="s">
        <v>44</v>
      </c>
    </row>
    <row r="7" spans="1:14" s="22" customFormat="1" ht="15.75" x14ac:dyDescent="0.4">
      <c r="A7" s="3" t="s">
        <v>145</v>
      </c>
      <c r="B7" s="3"/>
      <c r="C7" s="101">
        <v>87219</v>
      </c>
      <c r="D7" s="101"/>
      <c r="E7" s="101">
        <v>0</v>
      </c>
      <c r="F7" s="101"/>
      <c r="G7" s="101">
        <f>C7+E7</f>
        <v>87219</v>
      </c>
      <c r="H7" s="102"/>
      <c r="I7" s="101">
        <v>7911139812</v>
      </c>
      <c r="J7" s="101"/>
      <c r="K7" s="101">
        <v>0</v>
      </c>
      <c r="L7" s="101"/>
      <c r="M7" s="101">
        <v>7911134185</v>
      </c>
      <c r="N7" s="167"/>
    </row>
    <row r="8" spans="1:14" ht="18.75" thickBot="1" x14ac:dyDescent="0.5">
      <c r="A8" s="211" t="s">
        <v>146</v>
      </c>
      <c r="B8" s="212"/>
      <c r="C8" s="99">
        <v>5639213</v>
      </c>
      <c r="D8" s="100"/>
      <c r="E8" s="99">
        <v>0</v>
      </c>
      <c r="F8" s="100"/>
      <c r="G8" s="101">
        <f>C8+E8</f>
        <v>5639213</v>
      </c>
      <c r="H8" s="100"/>
      <c r="I8" s="99">
        <v>587053665</v>
      </c>
      <c r="J8" s="100"/>
      <c r="K8" s="99">
        <v>0</v>
      </c>
      <c r="L8" s="100"/>
      <c r="M8" s="101">
        <f>I8+K8</f>
        <v>587053665</v>
      </c>
      <c r="N8" s="129"/>
    </row>
    <row r="9" spans="1:14" ht="18.75" thickBot="1" x14ac:dyDescent="0.5">
      <c r="A9" s="8" t="s">
        <v>2</v>
      </c>
      <c r="B9" s="212"/>
      <c r="C9" s="92">
        <f>SUM(C7:C8)</f>
        <v>5726432</v>
      </c>
      <c r="D9" s="8"/>
      <c r="E9" s="92">
        <f>SUM(E7:E8)</f>
        <v>0</v>
      </c>
      <c r="F9" s="8"/>
      <c r="G9" s="108">
        <f>SUM(G7:G8)</f>
        <v>5726432</v>
      </c>
      <c r="H9" s="8"/>
      <c r="I9" s="92">
        <f>SUM(I7:I8)</f>
        <v>8498193477</v>
      </c>
      <c r="J9" s="8"/>
      <c r="K9" s="92">
        <f>SUM(K7:K8)</f>
        <v>0</v>
      </c>
      <c r="L9" s="8"/>
      <c r="M9" s="108">
        <f>SUM(M7:M8)</f>
        <v>8498187850</v>
      </c>
    </row>
    <row r="10" spans="1:14" ht="18.75" thickTop="1" x14ac:dyDescent="0.45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</row>
    <row r="11" spans="1:14" x14ac:dyDescent="0.25">
      <c r="M11" s="128"/>
    </row>
    <row r="13" spans="1:14" x14ac:dyDescent="0.25">
      <c r="C13" s="104"/>
      <c r="M13" s="129"/>
    </row>
  </sheetData>
  <mergeCells count="6">
    <mergeCell ref="A1:M1"/>
    <mergeCell ref="A2:M2"/>
    <mergeCell ref="A3:M3"/>
    <mergeCell ref="A4:M4"/>
    <mergeCell ref="C5:G5"/>
    <mergeCell ref="I5:M5"/>
  </mergeCells>
  <pageMargins left="0.7" right="0.7" top="0.75" bottom="0.75" header="0.3" footer="0.3"/>
  <pageSetup orientation="landscape" horizontalDpi="4294967295" verticalDpi="4294967295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U28"/>
  <sheetViews>
    <sheetView rightToLeft="1" workbookViewId="0">
      <selection activeCell="E13" sqref="E13"/>
    </sheetView>
  </sheetViews>
  <sheetFormatPr defaultRowHeight="15" x14ac:dyDescent="0.25"/>
  <cols>
    <col min="1" max="1" width="27.85546875" customWidth="1"/>
    <col min="2" max="2" width="0.5703125" customWidth="1"/>
    <col min="3" max="3" width="9.7109375" bestFit="1" customWidth="1"/>
    <col min="4" max="4" width="0.85546875" customWidth="1"/>
    <col min="5" max="5" width="12.28515625" bestFit="1" customWidth="1"/>
    <col min="6" max="6" width="0.5703125" customWidth="1"/>
    <col min="7" max="7" width="12.28515625" bestFit="1" customWidth="1"/>
    <col min="8" max="8" width="0.85546875" customWidth="1"/>
    <col min="9" max="9" width="12.28515625" bestFit="1" customWidth="1"/>
    <col min="10" max="10" width="0.5703125" customWidth="1"/>
    <col min="11" max="11" width="10.42578125" bestFit="1" customWidth="1"/>
    <col min="12" max="12" width="0.42578125" customWidth="1"/>
    <col min="13" max="13" width="14.28515625" bestFit="1" customWidth="1"/>
    <col min="14" max="14" width="0.42578125" customWidth="1"/>
    <col min="15" max="15" width="14.28515625" bestFit="1" customWidth="1"/>
    <col min="16" max="16" width="0.5703125" customWidth="1"/>
    <col min="17" max="17" width="13.140625" bestFit="1" customWidth="1"/>
    <col min="18" max="18" width="18.7109375" style="130" bestFit="1" customWidth="1"/>
    <col min="19" max="19" width="14.28515625" bestFit="1" customWidth="1"/>
    <col min="20" max="21" width="14.85546875" bestFit="1" customWidth="1"/>
  </cols>
  <sheetData>
    <row r="1" spans="1:19" ht="21" x14ac:dyDescent="0.55000000000000004">
      <c r="A1" s="282" t="str">
        <f>درآمدها!A1</f>
        <v xml:space="preserve">صندوق سرمایه گذاری کارگزاری پارسیان </v>
      </c>
      <c r="B1" s="282"/>
      <c r="C1" s="282"/>
      <c r="D1" s="282"/>
      <c r="E1" s="282"/>
      <c r="F1" s="282"/>
      <c r="G1" s="282"/>
      <c r="H1" s="282"/>
      <c r="I1" s="282"/>
      <c r="J1" s="282"/>
      <c r="K1" s="282"/>
      <c r="L1" s="282"/>
      <c r="M1" s="282"/>
      <c r="N1" s="282"/>
      <c r="O1" s="282"/>
      <c r="P1" s="282"/>
      <c r="Q1" s="282"/>
    </row>
    <row r="2" spans="1:19" ht="21" x14ac:dyDescent="0.55000000000000004">
      <c r="A2" s="282" t="s">
        <v>60</v>
      </c>
      <c r="B2" s="282"/>
      <c r="C2" s="282"/>
      <c r="D2" s="282"/>
      <c r="E2" s="282"/>
      <c r="F2" s="282"/>
      <c r="G2" s="282"/>
      <c r="H2" s="282"/>
      <c r="I2" s="282"/>
      <c r="J2" s="282"/>
      <c r="K2" s="282"/>
      <c r="L2" s="282"/>
      <c r="M2" s="282"/>
      <c r="N2" s="282"/>
      <c r="O2" s="282"/>
      <c r="P2" s="282"/>
      <c r="Q2" s="282"/>
    </row>
    <row r="3" spans="1:19" ht="21" x14ac:dyDescent="0.55000000000000004">
      <c r="A3" s="282" t="str">
        <f>درآمدها!A3</f>
        <v>برای ماه منتهی به 1403/02/27</v>
      </c>
      <c r="B3" s="282"/>
      <c r="C3" s="282"/>
      <c r="D3" s="282"/>
      <c r="E3" s="282"/>
      <c r="F3" s="282"/>
      <c r="G3" s="282"/>
      <c r="H3" s="282"/>
      <c r="I3" s="282"/>
      <c r="J3" s="282"/>
      <c r="K3" s="282"/>
      <c r="L3" s="282"/>
      <c r="M3" s="282"/>
      <c r="N3" s="282"/>
      <c r="O3" s="282"/>
      <c r="P3" s="282"/>
      <c r="Q3" s="282"/>
    </row>
    <row r="4" spans="1:19" ht="25.5" x14ac:dyDescent="0.25">
      <c r="A4" s="240" t="s">
        <v>54</v>
      </c>
      <c r="B4" s="240"/>
      <c r="C4" s="240"/>
      <c r="D4" s="240"/>
      <c r="E4" s="240"/>
      <c r="F4" s="240"/>
      <c r="G4" s="240"/>
      <c r="H4" s="240"/>
      <c r="I4" s="240"/>
      <c r="J4" s="240"/>
      <c r="K4" s="240"/>
      <c r="L4" s="240"/>
      <c r="M4" s="240"/>
      <c r="N4" s="240"/>
      <c r="O4" s="240"/>
      <c r="P4" s="240"/>
      <c r="Q4" s="240"/>
    </row>
    <row r="5" spans="1:19" ht="16.5" customHeight="1" thickBot="1" x14ac:dyDescent="0.6">
      <c r="A5" s="40"/>
      <c r="B5" s="40"/>
      <c r="C5" s="288" t="s">
        <v>173</v>
      </c>
      <c r="D5" s="288"/>
      <c r="E5" s="288"/>
      <c r="F5" s="288"/>
      <c r="G5" s="288"/>
      <c r="H5" s="288"/>
      <c r="I5" s="288"/>
      <c r="J5" s="40"/>
      <c r="K5" s="288" t="s">
        <v>174</v>
      </c>
      <c r="L5" s="288"/>
      <c r="M5" s="288"/>
      <c r="N5" s="288"/>
      <c r="O5" s="288"/>
      <c r="P5" s="288"/>
      <c r="Q5" s="288"/>
    </row>
    <row r="6" spans="1:19" ht="39.75" thickBot="1" x14ac:dyDescent="0.6">
      <c r="A6" s="41" t="s">
        <v>34</v>
      </c>
      <c r="B6" s="41"/>
      <c r="C6" s="42" t="s">
        <v>3</v>
      </c>
      <c r="D6" s="41"/>
      <c r="E6" s="43" t="s">
        <v>49</v>
      </c>
      <c r="F6" s="41"/>
      <c r="G6" s="42" t="s">
        <v>46</v>
      </c>
      <c r="H6" s="41"/>
      <c r="I6" s="44" t="s">
        <v>50</v>
      </c>
      <c r="J6" s="40"/>
      <c r="K6" s="42" t="s">
        <v>3</v>
      </c>
      <c r="L6" s="41"/>
      <c r="M6" s="43" t="s">
        <v>19</v>
      </c>
      <c r="N6" s="41"/>
      <c r="O6" s="42" t="s">
        <v>46</v>
      </c>
      <c r="P6" s="41"/>
      <c r="Q6" s="44" t="s">
        <v>50</v>
      </c>
    </row>
    <row r="7" spans="1:19" ht="19.5" x14ac:dyDescent="0.55000000000000004">
      <c r="A7" s="40" t="s">
        <v>80</v>
      </c>
      <c r="B7" s="40"/>
      <c r="C7" s="107">
        <v>16979433</v>
      </c>
      <c r="D7" s="106"/>
      <c r="E7" s="107">
        <v>91107635649</v>
      </c>
      <c r="F7" s="106"/>
      <c r="G7" s="107">
        <v>84392026868</v>
      </c>
      <c r="H7" s="106"/>
      <c r="I7" s="105">
        <v>6715608781</v>
      </c>
      <c r="J7" s="106"/>
      <c r="K7" s="107">
        <v>16979433</v>
      </c>
      <c r="L7" s="106"/>
      <c r="M7" s="107">
        <v>91107635649</v>
      </c>
      <c r="N7" s="106"/>
      <c r="O7" s="107">
        <v>84392026868</v>
      </c>
      <c r="P7" s="106"/>
      <c r="Q7" s="105">
        <v>6715608781</v>
      </c>
      <c r="S7" s="129"/>
    </row>
    <row r="8" spans="1:19" ht="19.5" x14ac:dyDescent="0.55000000000000004">
      <c r="A8" s="40" t="s">
        <v>148</v>
      </c>
      <c r="B8" s="40"/>
      <c r="C8" s="107">
        <v>155000</v>
      </c>
      <c r="D8" s="106"/>
      <c r="E8" s="107">
        <v>142583043750</v>
      </c>
      <c r="F8" s="106"/>
      <c r="G8" s="107">
        <v>139784659437</v>
      </c>
      <c r="H8" s="106"/>
      <c r="I8" s="105">
        <v>2798384313</v>
      </c>
      <c r="J8" s="106"/>
      <c r="K8" s="107">
        <v>155000</v>
      </c>
      <c r="L8" s="106"/>
      <c r="M8" s="107">
        <v>142583043750</v>
      </c>
      <c r="N8" s="106"/>
      <c r="O8" s="107">
        <v>139784659437</v>
      </c>
      <c r="P8" s="106"/>
      <c r="Q8" s="105">
        <v>2798384313</v>
      </c>
      <c r="S8" s="129"/>
    </row>
    <row r="9" spans="1:19" ht="19.5" x14ac:dyDescent="0.55000000000000004">
      <c r="A9" s="40" t="s">
        <v>104</v>
      </c>
      <c r="B9" s="40"/>
      <c r="C9" s="107">
        <v>1018594</v>
      </c>
      <c r="D9" s="106"/>
      <c r="E9" s="107">
        <v>11446038573</v>
      </c>
      <c r="F9" s="106"/>
      <c r="G9" s="107">
        <v>10439219000</v>
      </c>
      <c r="H9" s="106"/>
      <c r="I9" s="105">
        <v>1006819573</v>
      </c>
      <c r="J9" s="106"/>
      <c r="K9" s="107">
        <v>1018594</v>
      </c>
      <c r="L9" s="106"/>
      <c r="M9" s="107">
        <v>11446038573</v>
      </c>
      <c r="N9" s="106"/>
      <c r="O9" s="107">
        <v>10439219000</v>
      </c>
      <c r="P9" s="106"/>
      <c r="Q9" s="105">
        <v>1006819573</v>
      </c>
      <c r="S9" s="129"/>
    </row>
    <row r="10" spans="1:19" ht="19.5" x14ac:dyDescent="0.55000000000000004">
      <c r="A10" s="40" t="s">
        <v>134</v>
      </c>
      <c r="B10" s="40"/>
      <c r="C10" s="107">
        <v>185600</v>
      </c>
      <c r="D10" s="106"/>
      <c r="E10" s="107">
        <v>5774637881</v>
      </c>
      <c r="F10" s="106"/>
      <c r="G10" s="107">
        <v>5016437539</v>
      </c>
      <c r="H10" s="106"/>
      <c r="I10" s="105">
        <v>758200342</v>
      </c>
      <c r="J10" s="106"/>
      <c r="K10" s="107">
        <v>185600</v>
      </c>
      <c r="L10" s="106"/>
      <c r="M10" s="107">
        <v>5774637881</v>
      </c>
      <c r="N10" s="106"/>
      <c r="O10" s="107">
        <v>5016437539</v>
      </c>
      <c r="P10" s="106"/>
      <c r="Q10" s="105">
        <v>758200342</v>
      </c>
      <c r="S10" s="129"/>
    </row>
    <row r="11" spans="1:19" ht="19.5" x14ac:dyDescent="0.55000000000000004">
      <c r="A11" s="40" t="s">
        <v>128</v>
      </c>
      <c r="B11" s="40"/>
      <c r="C11" s="107">
        <v>880000</v>
      </c>
      <c r="D11" s="106"/>
      <c r="E11" s="107">
        <v>7065246626</v>
      </c>
      <c r="F11" s="106"/>
      <c r="G11" s="107">
        <v>6438263040</v>
      </c>
      <c r="H11" s="106"/>
      <c r="I11" s="105">
        <v>626983586</v>
      </c>
      <c r="J11" s="106"/>
      <c r="K11" s="107">
        <v>880000</v>
      </c>
      <c r="L11" s="106"/>
      <c r="M11" s="107">
        <v>7065246626</v>
      </c>
      <c r="N11" s="106"/>
      <c r="O11" s="107">
        <v>6438263040</v>
      </c>
      <c r="P11" s="106"/>
      <c r="Q11" s="105">
        <v>626983586</v>
      </c>
      <c r="S11" s="129"/>
    </row>
    <row r="12" spans="1:19" ht="19.5" x14ac:dyDescent="0.55000000000000004">
      <c r="A12" s="40" t="s">
        <v>125</v>
      </c>
      <c r="B12" s="40"/>
      <c r="C12" s="107">
        <v>285000</v>
      </c>
      <c r="D12" s="106"/>
      <c r="E12" s="107">
        <v>7808660742</v>
      </c>
      <c r="F12" s="106"/>
      <c r="G12" s="107">
        <v>7456567860</v>
      </c>
      <c r="H12" s="106"/>
      <c r="I12" s="105">
        <v>352092882</v>
      </c>
      <c r="J12" s="106"/>
      <c r="K12" s="107">
        <v>285000</v>
      </c>
      <c r="L12" s="106"/>
      <c r="M12" s="107">
        <v>7808660742</v>
      </c>
      <c r="N12" s="106"/>
      <c r="O12" s="107">
        <v>7456567860</v>
      </c>
      <c r="P12" s="106"/>
      <c r="Q12" s="105">
        <v>352092882</v>
      </c>
      <c r="S12" s="129"/>
    </row>
    <row r="13" spans="1:19" ht="19.5" x14ac:dyDescent="0.55000000000000004">
      <c r="A13" s="40" t="s">
        <v>87</v>
      </c>
      <c r="B13" s="40"/>
      <c r="C13" s="107">
        <v>268092</v>
      </c>
      <c r="D13" s="106"/>
      <c r="E13" s="107">
        <v>42259899056</v>
      </c>
      <c r="F13" s="106"/>
      <c r="G13" s="107">
        <v>41986579127</v>
      </c>
      <c r="H13" s="106"/>
      <c r="I13" s="105">
        <v>273319929</v>
      </c>
      <c r="J13" s="106"/>
      <c r="K13" s="107">
        <v>268092</v>
      </c>
      <c r="L13" s="106"/>
      <c r="M13" s="107">
        <v>42259899056</v>
      </c>
      <c r="N13" s="106"/>
      <c r="O13" s="107">
        <v>41986579127</v>
      </c>
      <c r="P13" s="106"/>
      <c r="Q13" s="105">
        <v>273319929</v>
      </c>
      <c r="S13" s="129"/>
    </row>
    <row r="14" spans="1:19" ht="19.5" x14ac:dyDescent="0.55000000000000004">
      <c r="A14" s="40" t="s">
        <v>88</v>
      </c>
      <c r="B14" s="40"/>
      <c r="C14" s="107">
        <v>8991184</v>
      </c>
      <c r="D14" s="106"/>
      <c r="E14" s="107">
        <v>12915955762</v>
      </c>
      <c r="F14" s="106"/>
      <c r="G14" s="107">
        <v>12646826334</v>
      </c>
      <c r="H14" s="106"/>
      <c r="I14" s="105">
        <v>269129428</v>
      </c>
      <c r="J14" s="106"/>
      <c r="K14" s="107">
        <v>8991184</v>
      </c>
      <c r="L14" s="106"/>
      <c r="M14" s="107">
        <v>12915955762</v>
      </c>
      <c r="N14" s="106"/>
      <c r="O14" s="107">
        <v>12646826334</v>
      </c>
      <c r="P14" s="106"/>
      <c r="Q14" s="105">
        <v>269129428</v>
      </c>
      <c r="S14" s="129"/>
    </row>
    <row r="15" spans="1:19" ht="19.5" x14ac:dyDescent="0.55000000000000004">
      <c r="A15" s="40" t="s">
        <v>149</v>
      </c>
      <c r="B15" s="40"/>
      <c r="C15" s="107">
        <v>55000</v>
      </c>
      <c r="D15" s="106"/>
      <c r="E15" s="107">
        <v>49710988250</v>
      </c>
      <c r="F15" s="106"/>
      <c r="G15" s="107">
        <v>49573513171</v>
      </c>
      <c r="H15" s="106"/>
      <c r="I15" s="105">
        <v>137475079</v>
      </c>
      <c r="J15" s="106"/>
      <c r="K15" s="107">
        <v>55000</v>
      </c>
      <c r="L15" s="106"/>
      <c r="M15" s="107">
        <v>49710988250</v>
      </c>
      <c r="N15" s="106"/>
      <c r="O15" s="107">
        <v>49573513171</v>
      </c>
      <c r="P15" s="106"/>
      <c r="Q15" s="105">
        <v>137475079</v>
      </c>
      <c r="S15" s="129"/>
    </row>
    <row r="16" spans="1:19" ht="19.5" x14ac:dyDescent="0.55000000000000004">
      <c r="A16" s="40" t="s">
        <v>164</v>
      </c>
      <c r="B16" s="40"/>
      <c r="C16" s="107">
        <v>40000</v>
      </c>
      <c r="D16" s="106"/>
      <c r="E16" s="107">
        <v>37655173763</v>
      </c>
      <c r="F16" s="106"/>
      <c r="G16" s="107">
        <v>37593185000</v>
      </c>
      <c r="H16" s="106"/>
      <c r="I16" s="105">
        <v>61988763</v>
      </c>
      <c r="J16" s="106"/>
      <c r="K16" s="107">
        <v>40000</v>
      </c>
      <c r="L16" s="106"/>
      <c r="M16" s="107">
        <v>37655173763</v>
      </c>
      <c r="N16" s="106"/>
      <c r="O16" s="107">
        <v>37593185000</v>
      </c>
      <c r="P16" s="106"/>
      <c r="Q16" s="105">
        <v>61988763</v>
      </c>
      <c r="S16" s="129"/>
    </row>
    <row r="17" spans="1:21" ht="19.5" x14ac:dyDescent="0.55000000000000004">
      <c r="A17" s="40" t="s">
        <v>123</v>
      </c>
      <c r="B17" s="40"/>
      <c r="C17" s="107">
        <v>875000</v>
      </c>
      <c r="D17" s="106"/>
      <c r="E17" s="107">
        <v>6079994177</v>
      </c>
      <c r="F17" s="106"/>
      <c r="G17" s="107">
        <v>6132045937</v>
      </c>
      <c r="H17" s="106"/>
      <c r="I17" s="105">
        <v>-52051760</v>
      </c>
      <c r="J17" s="106"/>
      <c r="K17" s="107">
        <v>875000</v>
      </c>
      <c r="L17" s="106"/>
      <c r="M17" s="107">
        <v>6079994177</v>
      </c>
      <c r="N17" s="106"/>
      <c r="O17" s="107">
        <v>6132045937</v>
      </c>
      <c r="P17" s="106"/>
      <c r="Q17" s="105">
        <v>-52051760</v>
      </c>
      <c r="S17" s="129"/>
    </row>
    <row r="18" spans="1:21" ht="19.5" x14ac:dyDescent="0.55000000000000004">
      <c r="A18" s="40" t="s">
        <v>132</v>
      </c>
      <c r="B18" s="40"/>
      <c r="C18" s="107">
        <v>141368</v>
      </c>
      <c r="D18" s="106"/>
      <c r="E18" s="107">
        <v>6114742371</v>
      </c>
      <c r="F18" s="106"/>
      <c r="G18" s="107">
        <v>6358840433</v>
      </c>
      <c r="H18" s="106"/>
      <c r="I18" s="105">
        <v>-244098062</v>
      </c>
      <c r="J18" s="106"/>
      <c r="K18" s="107">
        <v>141368</v>
      </c>
      <c r="L18" s="106"/>
      <c r="M18" s="107">
        <v>6114742371</v>
      </c>
      <c r="N18" s="106"/>
      <c r="O18" s="107">
        <v>6358840433</v>
      </c>
      <c r="P18" s="106"/>
      <c r="Q18" s="105">
        <v>-244098062</v>
      </c>
      <c r="S18" s="129"/>
    </row>
    <row r="19" spans="1:21" ht="20.25" thickBot="1" x14ac:dyDescent="0.6">
      <c r="A19" s="209" t="s">
        <v>77</v>
      </c>
      <c r="B19" s="210"/>
      <c r="C19" s="107">
        <v>3363000</v>
      </c>
      <c r="D19" s="106"/>
      <c r="E19" s="107">
        <v>118359207192</v>
      </c>
      <c r="F19" s="106"/>
      <c r="G19" s="107">
        <v>120314215498</v>
      </c>
      <c r="H19" s="106"/>
      <c r="I19" s="105">
        <v>-1955008306</v>
      </c>
      <c r="J19" s="106"/>
      <c r="K19" s="107">
        <v>3363000</v>
      </c>
      <c r="L19" s="106"/>
      <c r="M19" s="107">
        <v>118359207192</v>
      </c>
      <c r="N19" s="106"/>
      <c r="O19" s="107">
        <v>120314215498</v>
      </c>
      <c r="P19" s="106"/>
      <c r="Q19" s="105">
        <v>-1955008306</v>
      </c>
      <c r="S19" s="129"/>
    </row>
    <row r="20" spans="1:21" ht="20.25" thickBot="1" x14ac:dyDescent="0.6">
      <c r="A20" s="207" t="s">
        <v>2</v>
      </c>
      <c r="B20" s="207"/>
      <c r="C20" s="108">
        <f>SUM(C7:C19)</f>
        <v>33237271</v>
      </c>
      <c r="D20" s="106"/>
      <c r="E20" s="108">
        <f>SUM(E7:E19)</f>
        <v>538881223792</v>
      </c>
      <c r="F20" s="106"/>
      <c r="G20" s="108">
        <f>SUM(G7:G19)</f>
        <v>528132379244</v>
      </c>
      <c r="H20" s="106"/>
      <c r="I20" s="108">
        <f>SUM(I7:I19)</f>
        <v>10748844548</v>
      </c>
      <c r="J20" s="106"/>
      <c r="K20" s="108">
        <f>SUM(K7:K19)</f>
        <v>33237271</v>
      </c>
      <c r="L20" s="106"/>
      <c r="M20" s="108">
        <f>SUM(M7:M19)</f>
        <v>538881223792</v>
      </c>
      <c r="N20" s="106"/>
      <c r="O20" s="108">
        <f>SUM(O7:O19)</f>
        <v>528132379244</v>
      </c>
      <c r="P20" s="106"/>
      <c r="Q20" s="108">
        <f>SUM(Q7:Q19)</f>
        <v>10748844548</v>
      </c>
      <c r="S20" s="129"/>
      <c r="U20" s="128"/>
    </row>
    <row r="21" spans="1:21" ht="15.75" thickTop="1" x14ac:dyDescent="0.25">
      <c r="G21" s="129"/>
      <c r="I21" s="128"/>
      <c r="U21" s="128"/>
    </row>
    <row r="22" spans="1:21" x14ac:dyDescent="0.25">
      <c r="I22" s="129"/>
      <c r="S22" s="128"/>
      <c r="U22" s="128"/>
    </row>
    <row r="23" spans="1:21" x14ac:dyDescent="0.25">
      <c r="O23" s="104"/>
      <c r="P23" s="104"/>
      <c r="Q23" s="104"/>
    </row>
    <row r="24" spans="1:21" ht="17.25" x14ac:dyDescent="0.25">
      <c r="O24" s="104"/>
      <c r="P24" s="104"/>
      <c r="Q24" s="103"/>
    </row>
    <row r="25" spans="1:21" x14ac:dyDescent="0.25">
      <c r="O25" s="104"/>
      <c r="P25" s="104"/>
      <c r="Q25" s="104"/>
    </row>
    <row r="27" spans="1:21" x14ac:dyDescent="0.25">
      <c r="R27" s="173"/>
    </row>
    <row r="28" spans="1:21" ht="19.5" x14ac:dyDescent="0.55000000000000004">
      <c r="A28" s="285" t="s">
        <v>48</v>
      </c>
      <c r="B28" s="286"/>
      <c r="C28" s="286"/>
      <c r="D28" s="286"/>
      <c r="E28" s="286"/>
      <c r="F28" s="286"/>
      <c r="G28" s="286"/>
      <c r="H28" s="286"/>
      <c r="I28" s="286"/>
      <c r="J28" s="286"/>
      <c r="K28" s="286"/>
      <c r="L28" s="286"/>
      <c r="M28" s="286"/>
      <c r="N28" s="286"/>
      <c r="O28" s="286"/>
      <c r="P28" s="286"/>
      <c r="Q28" s="287"/>
    </row>
  </sheetData>
  <sortState xmlns:xlrd2="http://schemas.microsoft.com/office/spreadsheetml/2017/richdata2" ref="A7:Q19">
    <sortCondition descending="1" ref="Q7:Q19"/>
  </sortState>
  <mergeCells count="8">
    <mergeCell ref="A1:Q1"/>
    <mergeCell ref="A2:Q2"/>
    <mergeCell ref="A3:Q3"/>
    <mergeCell ref="A28:Q28"/>
    <mergeCell ref="C5:I5"/>
    <mergeCell ref="K5:Q5"/>
    <mergeCell ref="A4:I4"/>
    <mergeCell ref="J4:Q4"/>
  </mergeCells>
  <pageMargins left="0.7" right="0.7" top="0.75" bottom="0.75" header="0.3" footer="0.3"/>
  <pageSetup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X97"/>
  <sheetViews>
    <sheetView rightToLeft="1" zoomScaleNormal="100" zoomScaleSheetLayoutView="100" workbookViewId="0">
      <selection activeCell="A62" sqref="A62"/>
    </sheetView>
  </sheetViews>
  <sheetFormatPr defaultRowHeight="15" x14ac:dyDescent="0.25"/>
  <cols>
    <col min="1" max="1" width="28.7109375" style="150" bestFit="1" customWidth="1"/>
    <col min="2" max="2" width="0.5703125" style="150" customWidth="1"/>
    <col min="3" max="3" width="10" style="150" bestFit="1" customWidth="1"/>
    <col min="4" max="4" width="0.7109375" style="150" customWidth="1"/>
    <col min="5" max="5" width="14.42578125" style="150" bestFit="1" customWidth="1"/>
    <col min="6" max="6" width="0.5703125" style="150" customWidth="1"/>
    <col min="7" max="7" width="14.42578125" style="150" bestFit="1" customWidth="1"/>
    <col min="8" max="8" width="0.7109375" style="150" customWidth="1"/>
    <col min="9" max="9" width="13.85546875" style="150" bestFit="1" customWidth="1"/>
    <col min="10" max="10" width="1" style="150" customWidth="1"/>
    <col min="11" max="11" width="10" style="150" bestFit="1" customWidth="1"/>
    <col min="12" max="12" width="0.7109375" style="150" customWidth="1"/>
    <col min="13" max="13" width="14.42578125" style="150" bestFit="1" customWidth="1"/>
    <col min="14" max="14" width="1" style="150" customWidth="1"/>
    <col min="15" max="15" width="14.42578125" style="150" bestFit="1" customWidth="1"/>
    <col min="16" max="16" width="1" style="150" customWidth="1"/>
    <col min="17" max="17" width="15.5703125" style="150" bestFit="1" customWidth="1"/>
    <col min="18" max="18" width="19" style="168" bestFit="1" customWidth="1"/>
    <col min="19" max="19" width="14.85546875" style="150" bestFit="1" customWidth="1"/>
    <col min="20" max="20" width="19" style="150" bestFit="1" customWidth="1"/>
    <col min="21" max="21" width="15.5703125" style="150" bestFit="1" customWidth="1"/>
    <col min="22" max="22" width="14.5703125" style="150" bestFit="1" customWidth="1"/>
    <col min="23" max="23" width="13.85546875" style="150" bestFit="1" customWidth="1"/>
    <col min="24" max="24" width="18.7109375" style="150" bestFit="1" customWidth="1"/>
    <col min="25" max="16384" width="9.140625" style="150"/>
  </cols>
  <sheetData>
    <row r="1" spans="1:24" ht="21" x14ac:dyDescent="0.55000000000000004">
      <c r="A1" s="295" t="str">
        <f>درآمدها!A1</f>
        <v xml:space="preserve">صندوق سرمایه گذاری کارگزاری پارسیان </v>
      </c>
      <c r="B1" s="295"/>
      <c r="C1" s="295"/>
      <c r="D1" s="295"/>
      <c r="E1" s="295"/>
      <c r="F1" s="295"/>
      <c r="G1" s="295"/>
      <c r="H1" s="295"/>
      <c r="I1" s="295"/>
      <c r="J1" s="295"/>
      <c r="K1" s="295"/>
      <c r="L1" s="295"/>
      <c r="M1" s="295"/>
      <c r="N1" s="295"/>
      <c r="O1" s="295"/>
      <c r="P1" s="295"/>
      <c r="Q1" s="295"/>
    </row>
    <row r="2" spans="1:24" ht="21" x14ac:dyDescent="0.55000000000000004">
      <c r="A2" s="295" t="s">
        <v>60</v>
      </c>
      <c r="B2" s="295"/>
      <c r="C2" s="295"/>
      <c r="D2" s="295"/>
      <c r="E2" s="295"/>
      <c r="F2" s="295"/>
      <c r="G2" s="295"/>
      <c r="H2" s="295"/>
      <c r="I2" s="295"/>
      <c r="J2" s="295"/>
      <c r="K2" s="295"/>
      <c r="L2" s="295"/>
      <c r="M2" s="295"/>
      <c r="N2" s="295"/>
      <c r="O2" s="295"/>
      <c r="P2" s="295"/>
      <c r="Q2" s="295"/>
    </row>
    <row r="3" spans="1:24" ht="21" x14ac:dyDescent="0.55000000000000004">
      <c r="A3" s="295" t="str">
        <f>درآمدها!A3</f>
        <v>برای ماه منتهی به 1403/02/27</v>
      </c>
      <c r="B3" s="295"/>
      <c r="C3" s="295"/>
      <c r="D3" s="295"/>
      <c r="E3" s="295"/>
      <c r="F3" s="295"/>
      <c r="G3" s="295"/>
      <c r="H3" s="295"/>
      <c r="I3" s="295"/>
      <c r="J3" s="295"/>
      <c r="K3" s="295"/>
      <c r="L3" s="295"/>
      <c r="M3" s="295"/>
      <c r="N3" s="295"/>
      <c r="O3" s="295"/>
      <c r="P3" s="295"/>
      <c r="Q3" s="295"/>
    </row>
    <row r="4" spans="1:24" ht="25.5" x14ac:dyDescent="0.25">
      <c r="A4" s="294" t="s">
        <v>45</v>
      </c>
      <c r="B4" s="294"/>
      <c r="C4" s="294"/>
      <c r="D4" s="294"/>
      <c r="E4" s="294"/>
      <c r="F4" s="294"/>
      <c r="G4" s="294"/>
      <c r="H4" s="294"/>
    </row>
    <row r="5" spans="1:24" ht="16.5" customHeight="1" thickBot="1" x14ac:dyDescent="0.5">
      <c r="A5" s="146"/>
      <c r="B5" s="146"/>
      <c r="C5" s="292" t="s">
        <v>173</v>
      </c>
      <c r="D5" s="292"/>
      <c r="E5" s="292"/>
      <c r="F5" s="292"/>
      <c r="G5" s="292"/>
      <c r="H5" s="292"/>
      <c r="I5" s="292"/>
      <c r="J5" s="146"/>
      <c r="K5" s="293" t="s">
        <v>174</v>
      </c>
      <c r="L5" s="293"/>
      <c r="M5" s="293"/>
      <c r="N5" s="293"/>
      <c r="O5" s="293"/>
      <c r="P5" s="293"/>
      <c r="Q5" s="293"/>
    </row>
    <row r="6" spans="1:24" ht="53.25" customHeight="1" thickBot="1" x14ac:dyDescent="0.5">
      <c r="A6" s="193" t="s">
        <v>34</v>
      </c>
      <c r="B6" s="193"/>
      <c r="C6" s="194" t="s">
        <v>3</v>
      </c>
      <c r="D6" s="193"/>
      <c r="E6" s="195" t="s">
        <v>19</v>
      </c>
      <c r="F6" s="193"/>
      <c r="G6" s="194" t="s">
        <v>46</v>
      </c>
      <c r="H6" s="193"/>
      <c r="I6" s="196" t="s">
        <v>47</v>
      </c>
      <c r="J6" s="146"/>
      <c r="K6" s="194" t="s">
        <v>3</v>
      </c>
      <c r="L6" s="193"/>
      <c r="M6" s="195" t="s">
        <v>19</v>
      </c>
      <c r="N6" s="193"/>
      <c r="O6" s="194" t="s">
        <v>46</v>
      </c>
      <c r="P6" s="193"/>
      <c r="Q6" s="196" t="s">
        <v>47</v>
      </c>
    </row>
    <row r="7" spans="1:24" ht="18" x14ac:dyDescent="0.45">
      <c r="A7" s="146" t="s">
        <v>107</v>
      </c>
      <c r="B7" s="146"/>
      <c r="C7" s="147">
        <v>307999</v>
      </c>
      <c r="D7" s="148"/>
      <c r="E7" s="147">
        <v>8052176476</v>
      </c>
      <c r="F7" s="148"/>
      <c r="G7" s="147">
        <v>7700085109</v>
      </c>
      <c r="H7" s="148"/>
      <c r="I7" s="197">
        <v>352091367</v>
      </c>
      <c r="J7" s="148"/>
      <c r="K7" s="147">
        <v>307999</v>
      </c>
      <c r="L7" s="148"/>
      <c r="M7" s="147">
        <v>8052176476</v>
      </c>
      <c r="N7" s="148"/>
      <c r="O7" s="147">
        <v>7700085109</v>
      </c>
      <c r="P7" s="148"/>
      <c r="Q7" s="197">
        <v>352091367</v>
      </c>
      <c r="S7" s="198"/>
      <c r="X7" s="199"/>
    </row>
    <row r="8" spans="1:24" ht="18" x14ac:dyDescent="0.45">
      <c r="A8" s="146" t="s">
        <v>84</v>
      </c>
      <c r="B8" s="146"/>
      <c r="C8" s="147">
        <v>3774025</v>
      </c>
      <c r="D8" s="148"/>
      <c r="E8" s="147">
        <v>32263498140</v>
      </c>
      <c r="F8" s="148"/>
      <c r="G8" s="147">
        <v>36315193256</v>
      </c>
      <c r="H8" s="148"/>
      <c r="I8" s="197">
        <v>-4051695115</v>
      </c>
      <c r="J8" s="148"/>
      <c r="K8" s="147">
        <v>3774025</v>
      </c>
      <c r="L8" s="148"/>
      <c r="M8" s="147">
        <v>32263498140</v>
      </c>
      <c r="N8" s="148"/>
      <c r="O8" s="147">
        <v>36315193256</v>
      </c>
      <c r="P8" s="148"/>
      <c r="Q8" s="197">
        <v>-4051695115</v>
      </c>
      <c r="S8" s="198"/>
      <c r="X8" s="199"/>
    </row>
    <row r="9" spans="1:24" ht="18" x14ac:dyDescent="0.45">
      <c r="A9" s="146" t="s">
        <v>115</v>
      </c>
      <c r="B9" s="146"/>
      <c r="C9" s="147">
        <v>52300</v>
      </c>
      <c r="D9" s="148"/>
      <c r="E9" s="147">
        <v>9735945385</v>
      </c>
      <c r="F9" s="148"/>
      <c r="G9" s="147">
        <v>9018499738</v>
      </c>
      <c r="H9" s="148"/>
      <c r="I9" s="197">
        <v>717445647</v>
      </c>
      <c r="J9" s="148"/>
      <c r="K9" s="147">
        <v>52300</v>
      </c>
      <c r="L9" s="148"/>
      <c r="M9" s="147">
        <v>9735945385</v>
      </c>
      <c r="N9" s="148"/>
      <c r="O9" s="147">
        <v>9018499738</v>
      </c>
      <c r="P9" s="148"/>
      <c r="Q9" s="197">
        <v>717445647</v>
      </c>
      <c r="S9" s="198"/>
      <c r="X9" s="199"/>
    </row>
    <row r="10" spans="1:24" ht="18" x14ac:dyDescent="0.45">
      <c r="A10" s="146" t="s">
        <v>106</v>
      </c>
      <c r="B10" s="146"/>
      <c r="C10" s="147">
        <v>837800</v>
      </c>
      <c r="D10" s="148"/>
      <c r="E10" s="147">
        <v>7003974906</v>
      </c>
      <c r="F10" s="148"/>
      <c r="G10" s="147">
        <v>7037287510</v>
      </c>
      <c r="H10" s="148"/>
      <c r="I10" s="197">
        <v>-33312603</v>
      </c>
      <c r="J10" s="148"/>
      <c r="K10" s="147">
        <v>837800</v>
      </c>
      <c r="L10" s="148"/>
      <c r="M10" s="147">
        <v>7003974906</v>
      </c>
      <c r="N10" s="148"/>
      <c r="O10" s="147">
        <v>7037287510</v>
      </c>
      <c r="P10" s="148"/>
      <c r="Q10" s="197">
        <v>-33312603</v>
      </c>
      <c r="S10" s="198"/>
      <c r="X10" s="199"/>
    </row>
    <row r="11" spans="1:24" ht="18" x14ac:dyDescent="0.45">
      <c r="A11" s="146" t="s">
        <v>127</v>
      </c>
      <c r="B11" s="146"/>
      <c r="C11" s="147">
        <v>1247504</v>
      </c>
      <c r="D11" s="148"/>
      <c r="E11" s="147">
        <v>6411220585</v>
      </c>
      <c r="F11" s="148"/>
      <c r="G11" s="147">
        <v>6584831974</v>
      </c>
      <c r="H11" s="148"/>
      <c r="I11" s="197">
        <v>-173611388</v>
      </c>
      <c r="J11" s="148"/>
      <c r="K11" s="147">
        <v>1247504</v>
      </c>
      <c r="L11" s="148"/>
      <c r="M11" s="147">
        <v>6411220585</v>
      </c>
      <c r="N11" s="148"/>
      <c r="O11" s="147">
        <v>6584831974</v>
      </c>
      <c r="P11" s="148"/>
      <c r="Q11" s="197">
        <v>-173611388</v>
      </c>
      <c r="S11" s="198"/>
      <c r="X11" s="199"/>
    </row>
    <row r="12" spans="1:24" ht="18" x14ac:dyDescent="0.45">
      <c r="A12" s="146" t="s">
        <v>122</v>
      </c>
      <c r="B12" s="146"/>
      <c r="C12" s="147">
        <v>281880</v>
      </c>
      <c r="D12" s="148"/>
      <c r="E12" s="147">
        <v>7517841499</v>
      </c>
      <c r="F12" s="148"/>
      <c r="G12" s="147">
        <v>8319221547</v>
      </c>
      <c r="H12" s="148"/>
      <c r="I12" s="197">
        <v>-801380047</v>
      </c>
      <c r="J12" s="148"/>
      <c r="K12" s="147">
        <v>281880</v>
      </c>
      <c r="L12" s="148"/>
      <c r="M12" s="147">
        <v>7517841499</v>
      </c>
      <c r="N12" s="148"/>
      <c r="O12" s="147">
        <v>8319221547</v>
      </c>
      <c r="P12" s="148"/>
      <c r="Q12" s="197">
        <v>-801380047</v>
      </c>
      <c r="S12" s="198"/>
      <c r="T12" s="174"/>
      <c r="X12" s="199"/>
    </row>
    <row r="13" spans="1:24" ht="18" x14ac:dyDescent="0.45">
      <c r="A13" s="146" t="s">
        <v>91</v>
      </c>
      <c r="B13" s="146"/>
      <c r="C13" s="147">
        <v>1987140</v>
      </c>
      <c r="D13" s="148"/>
      <c r="E13" s="147">
        <v>25363064078</v>
      </c>
      <c r="F13" s="148"/>
      <c r="G13" s="147">
        <v>24948247609</v>
      </c>
      <c r="H13" s="148"/>
      <c r="I13" s="197">
        <v>414816469</v>
      </c>
      <c r="J13" s="148"/>
      <c r="K13" s="147">
        <v>1987140</v>
      </c>
      <c r="L13" s="148"/>
      <c r="M13" s="147">
        <v>25363064078</v>
      </c>
      <c r="N13" s="148"/>
      <c r="O13" s="147">
        <v>24948247609</v>
      </c>
      <c r="P13" s="148"/>
      <c r="Q13" s="197">
        <v>414816469</v>
      </c>
      <c r="S13" s="198"/>
      <c r="X13" s="199"/>
    </row>
    <row r="14" spans="1:24" ht="18" x14ac:dyDescent="0.45">
      <c r="A14" s="146" t="s">
        <v>108</v>
      </c>
      <c r="B14" s="146"/>
      <c r="C14" s="147">
        <v>267500</v>
      </c>
      <c r="D14" s="148"/>
      <c r="E14" s="147">
        <v>8479818078</v>
      </c>
      <c r="F14" s="148"/>
      <c r="G14" s="147">
        <v>8953134986</v>
      </c>
      <c r="H14" s="148"/>
      <c r="I14" s="197">
        <v>-473316907</v>
      </c>
      <c r="J14" s="148"/>
      <c r="K14" s="147">
        <v>267500</v>
      </c>
      <c r="L14" s="148"/>
      <c r="M14" s="147">
        <v>8479818078</v>
      </c>
      <c r="N14" s="148"/>
      <c r="O14" s="147">
        <v>8953134986</v>
      </c>
      <c r="P14" s="148"/>
      <c r="Q14" s="197">
        <v>-473316907</v>
      </c>
      <c r="S14" s="198"/>
      <c r="U14" s="198"/>
      <c r="V14" s="149"/>
      <c r="X14" s="199"/>
    </row>
    <row r="15" spans="1:24" ht="18" x14ac:dyDescent="0.45">
      <c r="A15" s="146" t="s">
        <v>95</v>
      </c>
      <c r="B15" s="146"/>
      <c r="C15" s="147">
        <v>52551677</v>
      </c>
      <c r="D15" s="148"/>
      <c r="E15" s="147">
        <v>22410528649</v>
      </c>
      <c r="F15" s="148"/>
      <c r="G15" s="147">
        <v>22410528649</v>
      </c>
      <c r="H15" s="148"/>
      <c r="I15" s="197">
        <v>0</v>
      </c>
      <c r="J15" s="148"/>
      <c r="K15" s="147">
        <v>52551677</v>
      </c>
      <c r="L15" s="148"/>
      <c r="M15" s="147">
        <v>22410528649</v>
      </c>
      <c r="N15" s="148"/>
      <c r="O15" s="147">
        <v>22410528649</v>
      </c>
      <c r="P15" s="148"/>
      <c r="Q15" s="197">
        <v>0</v>
      </c>
      <c r="S15" s="198"/>
      <c r="X15" s="199"/>
    </row>
    <row r="16" spans="1:24" ht="18" x14ac:dyDescent="0.45">
      <c r="A16" s="146" t="s">
        <v>76</v>
      </c>
      <c r="B16" s="146"/>
      <c r="C16" s="147">
        <v>34593592</v>
      </c>
      <c r="D16" s="148"/>
      <c r="E16" s="147">
        <v>75137255878</v>
      </c>
      <c r="F16" s="148"/>
      <c r="G16" s="147">
        <v>84078073511</v>
      </c>
      <c r="H16" s="148"/>
      <c r="I16" s="197">
        <v>-8940817632</v>
      </c>
      <c r="J16" s="148"/>
      <c r="K16" s="147">
        <v>34593592</v>
      </c>
      <c r="L16" s="148"/>
      <c r="M16" s="147">
        <v>75137255878</v>
      </c>
      <c r="N16" s="148"/>
      <c r="O16" s="147">
        <v>84078073511</v>
      </c>
      <c r="P16" s="148"/>
      <c r="Q16" s="197">
        <v>-8940817632</v>
      </c>
      <c r="S16" s="198"/>
      <c r="X16" s="199"/>
    </row>
    <row r="17" spans="1:24" ht="18" x14ac:dyDescent="0.45">
      <c r="A17" s="146" t="s">
        <v>119</v>
      </c>
      <c r="B17" s="146"/>
      <c r="C17" s="147">
        <v>84800</v>
      </c>
      <c r="D17" s="148"/>
      <c r="E17" s="147">
        <v>6773138604</v>
      </c>
      <c r="F17" s="148"/>
      <c r="G17" s="147">
        <v>7573945284</v>
      </c>
      <c r="H17" s="148"/>
      <c r="I17" s="197">
        <v>-800806680</v>
      </c>
      <c r="J17" s="148"/>
      <c r="K17" s="147">
        <v>84800</v>
      </c>
      <c r="L17" s="148"/>
      <c r="M17" s="147">
        <v>6773138604</v>
      </c>
      <c r="N17" s="148"/>
      <c r="O17" s="147">
        <v>7573945284</v>
      </c>
      <c r="P17" s="148"/>
      <c r="Q17" s="197">
        <v>-800806680</v>
      </c>
      <c r="S17" s="198"/>
      <c r="T17" s="149"/>
      <c r="X17" s="199"/>
    </row>
    <row r="18" spans="1:24" ht="18" x14ac:dyDescent="0.45">
      <c r="A18" s="146" t="s">
        <v>118</v>
      </c>
      <c r="B18" s="146"/>
      <c r="C18" s="147">
        <v>4142584</v>
      </c>
      <c r="D18" s="148"/>
      <c r="E18" s="147">
        <v>7531704258</v>
      </c>
      <c r="F18" s="148"/>
      <c r="G18" s="147">
        <v>7832313559</v>
      </c>
      <c r="H18" s="148"/>
      <c r="I18" s="197">
        <v>-300609300</v>
      </c>
      <c r="J18" s="148"/>
      <c r="K18" s="147">
        <v>4142584</v>
      </c>
      <c r="L18" s="148"/>
      <c r="M18" s="147">
        <v>7531704258</v>
      </c>
      <c r="N18" s="148"/>
      <c r="O18" s="147">
        <v>7832313559</v>
      </c>
      <c r="P18" s="148"/>
      <c r="Q18" s="197">
        <v>-300609300</v>
      </c>
      <c r="S18" s="198"/>
      <c r="T18" s="149"/>
      <c r="U18" s="200"/>
      <c r="V18" s="149"/>
      <c r="W18" s="149"/>
      <c r="X18" s="199"/>
    </row>
    <row r="19" spans="1:24" ht="18" x14ac:dyDescent="0.45">
      <c r="A19" s="146" t="s">
        <v>126</v>
      </c>
      <c r="B19" s="146"/>
      <c r="C19" s="147">
        <v>332000</v>
      </c>
      <c r="D19" s="148"/>
      <c r="E19" s="147">
        <v>6237464940</v>
      </c>
      <c r="F19" s="148"/>
      <c r="G19" s="147">
        <v>7286943168</v>
      </c>
      <c r="H19" s="148"/>
      <c r="I19" s="197">
        <v>-1049478228</v>
      </c>
      <c r="J19" s="148"/>
      <c r="K19" s="147">
        <v>332000</v>
      </c>
      <c r="L19" s="148"/>
      <c r="M19" s="147">
        <v>6237464940</v>
      </c>
      <c r="N19" s="148"/>
      <c r="O19" s="147">
        <v>7286943168</v>
      </c>
      <c r="P19" s="148"/>
      <c r="Q19" s="197">
        <v>-1049478228</v>
      </c>
      <c r="S19" s="198"/>
      <c r="T19" s="168"/>
      <c r="U19" s="149"/>
      <c r="X19" s="199"/>
    </row>
    <row r="20" spans="1:24" ht="18" x14ac:dyDescent="0.45">
      <c r="A20" s="146" t="s">
        <v>99</v>
      </c>
      <c r="B20" s="146"/>
      <c r="C20" s="147">
        <v>3503030</v>
      </c>
      <c r="D20" s="148"/>
      <c r="E20" s="147">
        <v>14969921790</v>
      </c>
      <c r="F20" s="148"/>
      <c r="G20" s="147">
        <v>15304211739</v>
      </c>
      <c r="H20" s="148"/>
      <c r="I20" s="197">
        <v>-334289948</v>
      </c>
      <c r="J20" s="148"/>
      <c r="K20" s="147">
        <v>3503030</v>
      </c>
      <c r="L20" s="148"/>
      <c r="M20" s="147">
        <v>14969921790</v>
      </c>
      <c r="N20" s="148"/>
      <c r="O20" s="147">
        <v>15304211739</v>
      </c>
      <c r="P20" s="148"/>
      <c r="Q20" s="197">
        <v>-334289948</v>
      </c>
      <c r="S20" s="198"/>
      <c r="U20" s="149"/>
      <c r="V20" s="149"/>
      <c r="X20" s="199"/>
    </row>
    <row r="21" spans="1:24" ht="18" x14ac:dyDescent="0.45">
      <c r="A21" s="146" t="s">
        <v>120</v>
      </c>
      <c r="B21" s="146"/>
      <c r="C21" s="147">
        <v>219000</v>
      </c>
      <c r="D21" s="148"/>
      <c r="E21" s="147">
        <v>7791373840</v>
      </c>
      <c r="F21" s="148"/>
      <c r="G21" s="147">
        <v>8133158052</v>
      </c>
      <c r="H21" s="148"/>
      <c r="I21" s="197">
        <v>-341784211</v>
      </c>
      <c r="J21" s="148"/>
      <c r="K21" s="147">
        <v>219000</v>
      </c>
      <c r="L21" s="148"/>
      <c r="M21" s="147">
        <v>7791373840</v>
      </c>
      <c r="N21" s="148"/>
      <c r="O21" s="147">
        <v>8133158052</v>
      </c>
      <c r="P21" s="148"/>
      <c r="Q21" s="197">
        <v>-341784211</v>
      </c>
      <c r="S21" s="198"/>
      <c r="T21" s="149"/>
      <c r="U21" s="149"/>
      <c r="X21" s="199"/>
    </row>
    <row r="22" spans="1:24" ht="18" x14ac:dyDescent="0.45">
      <c r="A22" s="146" t="s">
        <v>81</v>
      </c>
      <c r="B22" s="146"/>
      <c r="C22" s="147">
        <v>15542775</v>
      </c>
      <c r="D22" s="148"/>
      <c r="E22" s="147">
        <v>84667619278</v>
      </c>
      <c r="F22" s="148"/>
      <c r="G22" s="147">
        <v>87912181330</v>
      </c>
      <c r="H22" s="148"/>
      <c r="I22" s="197">
        <v>-3244562051</v>
      </c>
      <c r="J22" s="148"/>
      <c r="K22" s="147">
        <v>15542775</v>
      </c>
      <c r="L22" s="148"/>
      <c r="M22" s="147">
        <v>84667619278</v>
      </c>
      <c r="N22" s="148"/>
      <c r="O22" s="147">
        <v>87912181330</v>
      </c>
      <c r="P22" s="148"/>
      <c r="Q22" s="197">
        <v>-3244562051</v>
      </c>
      <c r="S22" s="198"/>
      <c r="T22" s="149"/>
      <c r="U22" s="149"/>
      <c r="X22" s="199"/>
    </row>
    <row r="23" spans="1:24" ht="18" x14ac:dyDescent="0.45">
      <c r="A23" s="146" t="s">
        <v>97</v>
      </c>
      <c r="B23" s="146"/>
      <c r="C23" s="147">
        <v>3189423</v>
      </c>
      <c r="D23" s="148"/>
      <c r="E23" s="147">
        <v>22161417072</v>
      </c>
      <c r="F23" s="148"/>
      <c r="G23" s="147">
        <v>22319939369</v>
      </c>
      <c r="H23" s="148"/>
      <c r="I23" s="197">
        <v>-158522296</v>
      </c>
      <c r="J23" s="148"/>
      <c r="K23" s="147">
        <v>3189423</v>
      </c>
      <c r="L23" s="148"/>
      <c r="M23" s="147">
        <v>22161417072</v>
      </c>
      <c r="N23" s="148"/>
      <c r="O23" s="147">
        <v>22319939369</v>
      </c>
      <c r="P23" s="148"/>
      <c r="Q23" s="197">
        <v>-158522296</v>
      </c>
      <c r="S23" s="198"/>
      <c r="T23" s="149"/>
      <c r="X23" s="199"/>
    </row>
    <row r="24" spans="1:24" ht="18" x14ac:dyDescent="0.45">
      <c r="A24" s="146" t="s">
        <v>92</v>
      </c>
      <c r="B24" s="146"/>
      <c r="C24" s="147">
        <v>450000</v>
      </c>
      <c r="D24" s="148"/>
      <c r="E24" s="147">
        <v>33227115300</v>
      </c>
      <c r="F24" s="148"/>
      <c r="G24" s="147">
        <v>30811573800</v>
      </c>
      <c r="H24" s="148"/>
      <c r="I24" s="197">
        <v>2415541500</v>
      </c>
      <c r="J24" s="148"/>
      <c r="K24" s="147">
        <v>450000</v>
      </c>
      <c r="L24" s="148"/>
      <c r="M24" s="147">
        <v>33227115300</v>
      </c>
      <c r="N24" s="148"/>
      <c r="O24" s="147">
        <v>30811573800</v>
      </c>
      <c r="P24" s="148"/>
      <c r="Q24" s="197">
        <v>2415541500</v>
      </c>
      <c r="S24" s="198"/>
      <c r="U24" s="149"/>
      <c r="X24" s="199"/>
    </row>
    <row r="25" spans="1:24" ht="18" x14ac:dyDescent="0.45">
      <c r="A25" s="146" t="s">
        <v>82</v>
      </c>
      <c r="B25" s="146"/>
      <c r="C25" s="147">
        <v>3110000</v>
      </c>
      <c r="D25" s="148"/>
      <c r="E25" s="147">
        <v>62108144595</v>
      </c>
      <c r="F25" s="148"/>
      <c r="G25" s="147">
        <v>76359938850</v>
      </c>
      <c r="H25" s="148"/>
      <c r="I25" s="197">
        <v>-14251794255</v>
      </c>
      <c r="J25" s="148"/>
      <c r="K25" s="147">
        <v>3110000</v>
      </c>
      <c r="L25" s="148"/>
      <c r="M25" s="147">
        <v>62108144595</v>
      </c>
      <c r="N25" s="148"/>
      <c r="O25" s="147">
        <v>76359938850</v>
      </c>
      <c r="P25" s="148"/>
      <c r="Q25" s="197">
        <v>-14251794255</v>
      </c>
      <c r="S25" s="198"/>
      <c r="T25" s="149"/>
      <c r="X25" s="199"/>
    </row>
    <row r="26" spans="1:24" ht="18" x14ac:dyDescent="0.45">
      <c r="A26" s="146" t="s">
        <v>96</v>
      </c>
      <c r="B26" s="146"/>
      <c r="C26" s="147">
        <v>518193</v>
      </c>
      <c r="D26" s="148"/>
      <c r="E26" s="147">
        <v>25858509532</v>
      </c>
      <c r="F26" s="148"/>
      <c r="G26" s="147">
        <v>31679249726</v>
      </c>
      <c r="H26" s="148"/>
      <c r="I26" s="197">
        <v>-5820740193</v>
      </c>
      <c r="J26" s="148"/>
      <c r="K26" s="147">
        <v>518193</v>
      </c>
      <c r="L26" s="148"/>
      <c r="M26" s="147">
        <v>25858509532</v>
      </c>
      <c r="N26" s="148"/>
      <c r="O26" s="147">
        <v>31679249726</v>
      </c>
      <c r="P26" s="148"/>
      <c r="Q26" s="197">
        <v>-5820740193</v>
      </c>
      <c r="S26" s="198"/>
      <c r="X26" s="199"/>
    </row>
    <row r="27" spans="1:24" ht="18" x14ac:dyDescent="0.45">
      <c r="A27" s="146" t="s">
        <v>101</v>
      </c>
      <c r="B27" s="146"/>
      <c r="C27" s="147">
        <v>150000</v>
      </c>
      <c r="D27" s="148"/>
      <c r="E27" s="147">
        <v>12316279500</v>
      </c>
      <c r="F27" s="148"/>
      <c r="G27" s="147">
        <v>15328251000</v>
      </c>
      <c r="H27" s="148"/>
      <c r="I27" s="197">
        <v>-3011971500</v>
      </c>
      <c r="J27" s="148"/>
      <c r="K27" s="147">
        <v>150000</v>
      </c>
      <c r="L27" s="148"/>
      <c r="M27" s="147">
        <v>12316279500</v>
      </c>
      <c r="N27" s="148"/>
      <c r="O27" s="147">
        <v>15328251000</v>
      </c>
      <c r="P27" s="148"/>
      <c r="Q27" s="197">
        <v>-3011971500</v>
      </c>
      <c r="S27" s="198"/>
      <c r="X27" s="199"/>
    </row>
    <row r="28" spans="1:24" ht="18" x14ac:dyDescent="0.45">
      <c r="A28" s="146" t="s">
        <v>137</v>
      </c>
      <c r="B28" s="146"/>
      <c r="C28" s="147">
        <v>141561</v>
      </c>
      <c r="D28" s="148"/>
      <c r="E28" s="147">
        <v>2089672873</v>
      </c>
      <c r="F28" s="148"/>
      <c r="G28" s="147">
        <v>2207876592</v>
      </c>
      <c r="H28" s="148"/>
      <c r="I28" s="197">
        <v>-118203718</v>
      </c>
      <c r="J28" s="148"/>
      <c r="K28" s="147">
        <v>141561</v>
      </c>
      <c r="L28" s="148"/>
      <c r="M28" s="147">
        <v>2089672873</v>
      </c>
      <c r="N28" s="148"/>
      <c r="O28" s="147">
        <v>2207876592</v>
      </c>
      <c r="P28" s="148"/>
      <c r="Q28" s="197">
        <v>-118203718</v>
      </c>
      <c r="S28" s="198"/>
      <c r="X28" s="199"/>
    </row>
    <row r="29" spans="1:24" ht="18" x14ac:dyDescent="0.45">
      <c r="A29" s="146" t="s">
        <v>86</v>
      </c>
      <c r="B29" s="146"/>
      <c r="C29" s="147">
        <v>90483406</v>
      </c>
      <c r="D29" s="148"/>
      <c r="E29" s="147">
        <v>39395923023</v>
      </c>
      <c r="F29" s="148"/>
      <c r="G29" s="147">
        <v>44522789718</v>
      </c>
      <c r="H29" s="148"/>
      <c r="I29" s="197">
        <v>-5126866694</v>
      </c>
      <c r="J29" s="148"/>
      <c r="K29" s="147">
        <v>90483406</v>
      </c>
      <c r="L29" s="148"/>
      <c r="M29" s="147">
        <v>39395923023</v>
      </c>
      <c r="N29" s="148"/>
      <c r="O29" s="147">
        <v>44522789718</v>
      </c>
      <c r="P29" s="148"/>
      <c r="Q29" s="197">
        <v>-5126866694</v>
      </c>
      <c r="S29" s="198"/>
      <c r="X29" s="199"/>
    </row>
    <row r="30" spans="1:24" ht="18" x14ac:dyDescent="0.45">
      <c r="A30" s="146" t="s">
        <v>103</v>
      </c>
      <c r="B30" s="146"/>
      <c r="C30" s="147">
        <v>6600000</v>
      </c>
      <c r="D30" s="148"/>
      <c r="E30" s="147">
        <v>10549653840</v>
      </c>
      <c r="F30" s="148"/>
      <c r="G30" s="147">
        <v>10057599090</v>
      </c>
      <c r="H30" s="148"/>
      <c r="I30" s="197">
        <v>492054750</v>
      </c>
      <c r="J30" s="148"/>
      <c r="K30" s="147">
        <v>6600000</v>
      </c>
      <c r="L30" s="148"/>
      <c r="M30" s="147">
        <v>10549653840</v>
      </c>
      <c r="N30" s="148"/>
      <c r="O30" s="147">
        <v>10057599090</v>
      </c>
      <c r="P30" s="148"/>
      <c r="Q30" s="197">
        <v>492054750</v>
      </c>
      <c r="S30" s="198"/>
      <c r="X30" s="199"/>
    </row>
    <row r="31" spans="1:24" ht="18" x14ac:dyDescent="0.45">
      <c r="A31" s="146" t="s">
        <v>89</v>
      </c>
      <c r="B31" s="146"/>
      <c r="C31" s="147">
        <v>6905729</v>
      </c>
      <c r="D31" s="148"/>
      <c r="E31" s="147">
        <v>33568089171</v>
      </c>
      <c r="F31" s="148"/>
      <c r="G31" s="147">
        <v>36176652338</v>
      </c>
      <c r="H31" s="148"/>
      <c r="I31" s="197">
        <v>-2608563166</v>
      </c>
      <c r="J31" s="148"/>
      <c r="K31" s="147">
        <v>6905729</v>
      </c>
      <c r="L31" s="148"/>
      <c r="M31" s="147">
        <v>33568089171</v>
      </c>
      <c r="N31" s="148"/>
      <c r="O31" s="147">
        <v>36176652338</v>
      </c>
      <c r="P31" s="148"/>
      <c r="Q31" s="197">
        <v>-2608563166</v>
      </c>
      <c r="S31" s="198"/>
      <c r="X31" s="199"/>
    </row>
    <row r="32" spans="1:24" ht="18" x14ac:dyDescent="0.45">
      <c r="A32" s="146" t="s">
        <v>110</v>
      </c>
      <c r="B32" s="146"/>
      <c r="C32" s="147">
        <v>1176750</v>
      </c>
      <c r="D32" s="148"/>
      <c r="E32" s="147">
        <v>8445582996</v>
      </c>
      <c r="F32" s="148"/>
      <c r="G32" s="147">
        <v>8632742730</v>
      </c>
      <c r="H32" s="148"/>
      <c r="I32" s="197">
        <v>-187159733</v>
      </c>
      <c r="J32" s="148"/>
      <c r="K32" s="147">
        <v>1176750</v>
      </c>
      <c r="L32" s="148"/>
      <c r="M32" s="147">
        <v>8445582996</v>
      </c>
      <c r="N32" s="148"/>
      <c r="O32" s="147">
        <v>8632742730</v>
      </c>
      <c r="P32" s="148"/>
      <c r="Q32" s="197">
        <v>-187159733</v>
      </c>
      <c r="S32" s="198"/>
      <c r="X32" s="199"/>
    </row>
    <row r="33" spans="1:24" ht="18" x14ac:dyDescent="0.45">
      <c r="A33" s="146" t="s">
        <v>83</v>
      </c>
      <c r="B33" s="146"/>
      <c r="C33" s="147">
        <v>9350000</v>
      </c>
      <c r="D33" s="148"/>
      <c r="E33" s="147">
        <v>42754090500</v>
      </c>
      <c r="F33" s="148"/>
      <c r="G33" s="147">
        <v>44984738700</v>
      </c>
      <c r="H33" s="148"/>
      <c r="I33" s="197">
        <v>-2230648200</v>
      </c>
      <c r="J33" s="148"/>
      <c r="K33" s="147">
        <v>9350000</v>
      </c>
      <c r="L33" s="148"/>
      <c r="M33" s="147">
        <v>42754090500</v>
      </c>
      <c r="N33" s="148"/>
      <c r="O33" s="147">
        <v>44984738700</v>
      </c>
      <c r="P33" s="148"/>
      <c r="Q33" s="197">
        <v>-2230648200</v>
      </c>
      <c r="S33" s="198"/>
      <c r="X33" s="199"/>
    </row>
    <row r="34" spans="1:24" ht="18" x14ac:dyDescent="0.45">
      <c r="A34" s="146" t="s">
        <v>112</v>
      </c>
      <c r="B34" s="146"/>
      <c r="C34" s="147">
        <v>2150000</v>
      </c>
      <c r="D34" s="148"/>
      <c r="E34" s="147">
        <v>7982470012</v>
      </c>
      <c r="F34" s="148"/>
      <c r="G34" s="147">
        <v>8365030155</v>
      </c>
      <c r="H34" s="148"/>
      <c r="I34" s="197">
        <v>-382560142</v>
      </c>
      <c r="J34" s="148"/>
      <c r="K34" s="147">
        <v>2150000</v>
      </c>
      <c r="L34" s="148"/>
      <c r="M34" s="147">
        <v>7982470012</v>
      </c>
      <c r="N34" s="148"/>
      <c r="O34" s="147">
        <v>8365030155</v>
      </c>
      <c r="P34" s="148"/>
      <c r="Q34" s="197">
        <v>-382560142</v>
      </c>
      <c r="S34" s="198"/>
      <c r="X34" s="199"/>
    </row>
    <row r="35" spans="1:24" ht="18" x14ac:dyDescent="0.45">
      <c r="A35" s="146" t="s">
        <v>78</v>
      </c>
      <c r="B35" s="146"/>
      <c r="C35" s="147">
        <v>37351732</v>
      </c>
      <c r="D35" s="148"/>
      <c r="E35" s="147">
        <v>110868654735</v>
      </c>
      <c r="F35" s="148"/>
      <c r="G35" s="147">
        <v>112687999705</v>
      </c>
      <c r="H35" s="148"/>
      <c r="I35" s="197">
        <v>-1819344969</v>
      </c>
      <c r="J35" s="148"/>
      <c r="K35" s="147">
        <v>37351732</v>
      </c>
      <c r="L35" s="148"/>
      <c r="M35" s="147">
        <v>110868654735</v>
      </c>
      <c r="N35" s="148"/>
      <c r="O35" s="147">
        <v>112687999705</v>
      </c>
      <c r="P35" s="148"/>
      <c r="Q35" s="197">
        <v>-1819344969</v>
      </c>
      <c r="S35" s="198"/>
      <c r="X35" s="199"/>
    </row>
    <row r="36" spans="1:24" ht="18" x14ac:dyDescent="0.45">
      <c r="A36" s="146" t="s">
        <v>100</v>
      </c>
      <c r="B36" s="146"/>
      <c r="C36" s="147">
        <v>484000</v>
      </c>
      <c r="D36" s="148"/>
      <c r="E36" s="147">
        <v>12754496502</v>
      </c>
      <c r="F36" s="148"/>
      <c r="G36" s="147">
        <v>14428794798</v>
      </c>
      <c r="H36" s="148"/>
      <c r="I36" s="197">
        <v>-1674298296</v>
      </c>
      <c r="J36" s="148"/>
      <c r="K36" s="147">
        <v>484000</v>
      </c>
      <c r="L36" s="148"/>
      <c r="M36" s="147">
        <v>12754496502</v>
      </c>
      <c r="N36" s="148"/>
      <c r="O36" s="147">
        <v>14428794798</v>
      </c>
      <c r="P36" s="148"/>
      <c r="Q36" s="197">
        <v>-1674298296</v>
      </c>
      <c r="S36" s="198"/>
      <c r="X36" s="199"/>
    </row>
    <row r="37" spans="1:24" ht="18" x14ac:dyDescent="0.45">
      <c r="A37" s="146" t="s">
        <v>74</v>
      </c>
      <c r="B37" s="146"/>
      <c r="C37" s="147">
        <v>53413383</v>
      </c>
      <c r="D37" s="148"/>
      <c r="E37" s="147">
        <v>116544783549</v>
      </c>
      <c r="F37" s="148"/>
      <c r="G37" s="147">
        <v>127747949530</v>
      </c>
      <c r="H37" s="148"/>
      <c r="I37" s="147">
        <v>-11203165980</v>
      </c>
      <c r="J37" s="148"/>
      <c r="K37" s="147">
        <v>53413383</v>
      </c>
      <c r="L37" s="148"/>
      <c r="M37" s="147">
        <v>116544783549</v>
      </c>
      <c r="N37" s="148"/>
      <c r="O37" s="147">
        <v>127747949530</v>
      </c>
      <c r="P37" s="148"/>
      <c r="Q37" s="147">
        <v>-11203165980</v>
      </c>
      <c r="S37" s="198"/>
      <c r="X37" s="199"/>
    </row>
    <row r="38" spans="1:24" ht="18" x14ac:dyDescent="0.45">
      <c r="A38" s="146" t="s">
        <v>75</v>
      </c>
      <c r="B38" s="146"/>
      <c r="C38" s="197">
        <v>11862895</v>
      </c>
      <c r="D38" s="148"/>
      <c r="E38" s="197">
        <v>92451716474</v>
      </c>
      <c r="F38" s="148"/>
      <c r="G38" s="197">
        <v>92736912600</v>
      </c>
      <c r="H38" s="148"/>
      <c r="I38" s="197">
        <v>-285196125</v>
      </c>
      <c r="J38" s="148"/>
      <c r="K38" s="197">
        <v>11862895</v>
      </c>
      <c r="L38" s="148"/>
      <c r="M38" s="197">
        <v>92451716474</v>
      </c>
      <c r="N38" s="148"/>
      <c r="O38" s="197">
        <v>92736912600</v>
      </c>
      <c r="P38" s="148"/>
      <c r="Q38" s="197">
        <v>-285196125</v>
      </c>
      <c r="S38" s="198"/>
      <c r="X38" s="199"/>
    </row>
    <row r="39" spans="1:24" ht="18" x14ac:dyDescent="0.45">
      <c r="A39" s="146" t="s">
        <v>73</v>
      </c>
      <c r="B39" s="146"/>
      <c r="C39" s="147">
        <v>35300000</v>
      </c>
      <c r="D39" s="148"/>
      <c r="E39" s="147">
        <v>99339690915</v>
      </c>
      <c r="F39" s="148"/>
      <c r="G39" s="147">
        <v>104392645875</v>
      </c>
      <c r="H39" s="148"/>
      <c r="I39" s="197">
        <v>-5052954960</v>
      </c>
      <c r="J39" s="148"/>
      <c r="K39" s="147">
        <v>35300000</v>
      </c>
      <c r="L39" s="148"/>
      <c r="M39" s="147">
        <v>99339690915</v>
      </c>
      <c r="N39" s="148"/>
      <c r="O39" s="147">
        <v>104392645875</v>
      </c>
      <c r="P39" s="148"/>
      <c r="Q39" s="197">
        <v>-5052954960</v>
      </c>
      <c r="S39" s="198"/>
      <c r="X39" s="199"/>
    </row>
    <row r="40" spans="1:24" ht="18" x14ac:dyDescent="0.45">
      <c r="A40" s="146" t="s">
        <v>90</v>
      </c>
      <c r="B40" s="146"/>
      <c r="C40" s="147">
        <v>3677221</v>
      </c>
      <c r="D40" s="148"/>
      <c r="E40" s="147">
        <v>26866760282</v>
      </c>
      <c r="F40" s="148"/>
      <c r="G40" s="147">
        <v>28657877634</v>
      </c>
      <c r="H40" s="148"/>
      <c r="I40" s="197">
        <v>-1791117351</v>
      </c>
      <c r="J40" s="148"/>
      <c r="K40" s="147">
        <v>3677221</v>
      </c>
      <c r="L40" s="148"/>
      <c r="M40" s="147">
        <v>26866760282</v>
      </c>
      <c r="N40" s="148"/>
      <c r="O40" s="147">
        <v>28657877634</v>
      </c>
      <c r="P40" s="148"/>
      <c r="Q40" s="197">
        <v>-1791117351</v>
      </c>
      <c r="S40" s="198"/>
      <c r="X40" s="199"/>
    </row>
    <row r="41" spans="1:24" ht="18" x14ac:dyDescent="0.45">
      <c r="A41" s="146" t="s">
        <v>131</v>
      </c>
      <c r="B41" s="146"/>
      <c r="C41" s="147">
        <v>418800</v>
      </c>
      <c r="D41" s="148"/>
      <c r="E41" s="147">
        <v>6490243902</v>
      </c>
      <c r="F41" s="148"/>
      <c r="G41" s="147">
        <v>6735865705</v>
      </c>
      <c r="H41" s="148"/>
      <c r="I41" s="197">
        <v>-245621802</v>
      </c>
      <c r="J41" s="148"/>
      <c r="K41" s="147">
        <v>418800</v>
      </c>
      <c r="L41" s="148"/>
      <c r="M41" s="147">
        <v>6490243902</v>
      </c>
      <c r="N41" s="148"/>
      <c r="O41" s="147">
        <v>6735865705</v>
      </c>
      <c r="P41" s="148"/>
      <c r="Q41" s="197">
        <v>-245621802</v>
      </c>
      <c r="S41" s="198"/>
      <c r="X41" s="199"/>
    </row>
    <row r="42" spans="1:24" ht="18" x14ac:dyDescent="0.45">
      <c r="A42" s="146" t="s">
        <v>124</v>
      </c>
      <c r="B42" s="146"/>
      <c r="C42" s="147">
        <v>858000</v>
      </c>
      <c r="D42" s="148"/>
      <c r="E42" s="147">
        <v>6388182801</v>
      </c>
      <c r="F42" s="148"/>
      <c r="G42" s="147">
        <v>6550232832</v>
      </c>
      <c r="H42" s="148"/>
      <c r="I42" s="197">
        <v>-162050031</v>
      </c>
      <c r="J42" s="148"/>
      <c r="K42" s="147">
        <v>858000</v>
      </c>
      <c r="L42" s="148"/>
      <c r="M42" s="147">
        <v>6388182801</v>
      </c>
      <c r="N42" s="148"/>
      <c r="O42" s="147">
        <v>6550232832</v>
      </c>
      <c r="P42" s="148"/>
      <c r="Q42" s="197">
        <v>-162050031</v>
      </c>
      <c r="S42" s="198"/>
      <c r="X42" s="199"/>
    </row>
    <row r="43" spans="1:24" ht="18" x14ac:dyDescent="0.45">
      <c r="A43" s="146" t="s">
        <v>114</v>
      </c>
      <c r="B43" s="146"/>
      <c r="C43" s="147">
        <v>530000</v>
      </c>
      <c r="D43" s="148"/>
      <c r="E43" s="147">
        <v>10626493905</v>
      </c>
      <c r="F43" s="148"/>
      <c r="G43" s="147">
        <v>9156592170</v>
      </c>
      <c r="H43" s="148"/>
      <c r="I43" s="197">
        <v>1469901735</v>
      </c>
      <c r="J43" s="148"/>
      <c r="K43" s="147">
        <v>530000</v>
      </c>
      <c r="L43" s="148"/>
      <c r="M43" s="147">
        <v>10626493905</v>
      </c>
      <c r="N43" s="148"/>
      <c r="O43" s="147">
        <v>9156592170</v>
      </c>
      <c r="P43" s="148"/>
      <c r="Q43" s="197">
        <v>1469901735</v>
      </c>
      <c r="S43" s="198"/>
      <c r="X43" s="199"/>
    </row>
    <row r="44" spans="1:24" ht="18" x14ac:dyDescent="0.45">
      <c r="A44" s="146" t="s">
        <v>117</v>
      </c>
      <c r="B44" s="146"/>
      <c r="C44" s="147">
        <v>1589247</v>
      </c>
      <c r="D44" s="148"/>
      <c r="E44" s="147">
        <v>6875250346</v>
      </c>
      <c r="F44" s="148"/>
      <c r="G44" s="147">
        <v>7113798784</v>
      </c>
      <c r="H44" s="148"/>
      <c r="I44" s="197">
        <v>-238548437</v>
      </c>
      <c r="J44" s="148"/>
      <c r="K44" s="147">
        <v>1589247</v>
      </c>
      <c r="L44" s="148"/>
      <c r="M44" s="147">
        <v>6875250346</v>
      </c>
      <c r="N44" s="148"/>
      <c r="O44" s="147">
        <v>7113798784</v>
      </c>
      <c r="P44" s="148"/>
      <c r="Q44" s="197">
        <v>-238548437</v>
      </c>
      <c r="S44" s="198"/>
      <c r="X44" s="199"/>
    </row>
    <row r="45" spans="1:24" ht="18" x14ac:dyDescent="0.45">
      <c r="A45" s="146" t="s">
        <v>93</v>
      </c>
      <c r="B45" s="146"/>
      <c r="C45" s="197">
        <v>18800000</v>
      </c>
      <c r="D45" s="148"/>
      <c r="E45" s="197">
        <v>20089750500</v>
      </c>
      <c r="F45" s="148"/>
      <c r="G45" s="197">
        <v>21061533780</v>
      </c>
      <c r="H45" s="148"/>
      <c r="I45" s="197">
        <v>-971783280</v>
      </c>
      <c r="J45" s="148"/>
      <c r="K45" s="197">
        <v>18800000</v>
      </c>
      <c r="L45" s="148"/>
      <c r="M45" s="197">
        <v>20089750500</v>
      </c>
      <c r="N45" s="148"/>
      <c r="O45" s="197">
        <v>21061533780</v>
      </c>
      <c r="P45" s="148"/>
      <c r="Q45" s="197">
        <v>-971783280</v>
      </c>
      <c r="S45" s="198"/>
      <c r="X45" s="199"/>
    </row>
    <row r="46" spans="1:24" ht="18" x14ac:dyDescent="0.45">
      <c r="A46" s="146" t="s">
        <v>130</v>
      </c>
      <c r="B46" s="146"/>
      <c r="C46" s="147">
        <v>1503646</v>
      </c>
      <c r="D46" s="148"/>
      <c r="E46" s="147">
        <v>6475037394</v>
      </c>
      <c r="F46" s="148"/>
      <c r="G46" s="147">
        <v>6893553200</v>
      </c>
      <c r="H46" s="148"/>
      <c r="I46" s="197">
        <v>-418515805</v>
      </c>
      <c r="J46" s="148"/>
      <c r="K46" s="147">
        <v>1503646</v>
      </c>
      <c r="L46" s="148"/>
      <c r="M46" s="147">
        <v>6475037394</v>
      </c>
      <c r="N46" s="148"/>
      <c r="O46" s="147">
        <v>6893553200</v>
      </c>
      <c r="P46" s="148"/>
      <c r="Q46" s="197">
        <v>-418515805</v>
      </c>
      <c r="S46" s="198"/>
      <c r="X46" s="199"/>
    </row>
    <row r="47" spans="1:24" ht="18" x14ac:dyDescent="0.45">
      <c r="A47" s="146" t="s">
        <v>133</v>
      </c>
      <c r="B47" s="146"/>
      <c r="C47" s="147">
        <v>2136920</v>
      </c>
      <c r="D47" s="148"/>
      <c r="E47" s="147">
        <v>5703491300</v>
      </c>
      <c r="F47" s="148"/>
      <c r="G47" s="147">
        <v>6319510844</v>
      </c>
      <c r="H47" s="148"/>
      <c r="I47" s="197">
        <v>-616019543</v>
      </c>
      <c r="J47" s="148"/>
      <c r="K47" s="147">
        <v>2136920</v>
      </c>
      <c r="L47" s="148"/>
      <c r="M47" s="147">
        <v>5703491300</v>
      </c>
      <c r="N47" s="148"/>
      <c r="O47" s="147">
        <v>6319510844</v>
      </c>
      <c r="P47" s="148"/>
      <c r="Q47" s="197">
        <v>-616019543</v>
      </c>
      <c r="S47" s="198"/>
      <c r="X47" s="199"/>
    </row>
    <row r="48" spans="1:24" ht="18" x14ac:dyDescent="0.45">
      <c r="A48" s="146" t="s">
        <v>102</v>
      </c>
      <c r="B48" s="146"/>
      <c r="C48" s="147">
        <v>3609142</v>
      </c>
      <c r="D48" s="148"/>
      <c r="E48" s="147">
        <v>11175584589</v>
      </c>
      <c r="F48" s="148"/>
      <c r="G48" s="147">
        <v>11839303096</v>
      </c>
      <c r="H48" s="148"/>
      <c r="I48" s="197">
        <v>-663718506</v>
      </c>
      <c r="J48" s="148"/>
      <c r="K48" s="147">
        <v>3609142</v>
      </c>
      <c r="L48" s="148"/>
      <c r="M48" s="147">
        <v>11175584589</v>
      </c>
      <c r="N48" s="148"/>
      <c r="O48" s="147">
        <v>11839303096</v>
      </c>
      <c r="P48" s="148"/>
      <c r="Q48" s="197">
        <v>-663718506</v>
      </c>
      <c r="S48" s="198"/>
      <c r="X48" s="199"/>
    </row>
    <row r="49" spans="1:24" ht="18" x14ac:dyDescent="0.45">
      <c r="A49" s="146" t="s">
        <v>129</v>
      </c>
      <c r="B49" s="146"/>
      <c r="C49" s="147">
        <v>2560000</v>
      </c>
      <c r="D49" s="148"/>
      <c r="E49" s="147">
        <v>6481524096</v>
      </c>
      <c r="F49" s="148"/>
      <c r="G49" s="147">
        <v>6618941568</v>
      </c>
      <c r="H49" s="148"/>
      <c r="I49" s="197">
        <v>-137417472</v>
      </c>
      <c r="J49" s="148"/>
      <c r="K49" s="147">
        <v>2560000</v>
      </c>
      <c r="L49" s="148"/>
      <c r="M49" s="147">
        <v>6481524096</v>
      </c>
      <c r="N49" s="148"/>
      <c r="O49" s="147">
        <v>6618941568</v>
      </c>
      <c r="P49" s="148"/>
      <c r="Q49" s="197">
        <v>-137417472</v>
      </c>
      <c r="S49" s="198"/>
      <c r="X49" s="199"/>
    </row>
    <row r="50" spans="1:24" ht="18" x14ac:dyDescent="0.45">
      <c r="A50" s="146" t="s">
        <v>113</v>
      </c>
      <c r="B50" s="146"/>
      <c r="C50" s="147">
        <v>197000</v>
      </c>
      <c r="D50" s="148"/>
      <c r="E50" s="147">
        <v>6244950136</v>
      </c>
      <c r="F50" s="148"/>
      <c r="G50" s="147">
        <v>6793268116</v>
      </c>
      <c r="H50" s="148"/>
      <c r="I50" s="197">
        <v>-548317979</v>
      </c>
      <c r="J50" s="148"/>
      <c r="K50" s="147">
        <v>197000</v>
      </c>
      <c r="L50" s="148"/>
      <c r="M50" s="147">
        <v>6244950136</v>
      </c>
      <c r="N50" s="148"/>
      <c r="O50" s="147">
        <v>6793268116</v>
      </c>
      <c r="P50" s="148"/>
      <c r="Q50" s="197">
        <v>-548317979</v>
      </c>
      <c r="S50" s="198"/>
      <c r="X50" s="199"/>
    </row>
    <row r="51" spans="1:24" ht="18" x14ac:dyDescent="0.45">
      <c r="A51" s="146" t="s">
        <v>85</v>
      </c>
      <c r="B51" s="146"/>
      <c r="C51" s="147">
        <v>2109652</v>
      </c>
      <c r="D51" s="148"/>
      <c r="E51" s="147">
        <v>35021562829</v>
      </c>
      <c r="F51" s="148"/>
      <c r="G51" s="147">
        <v>40746644656</v>
      </c>
      <c r="H51" s="148"/>
      <c r="I51" s="197">
        <v>-5725081826</v>
      </c>
      <c r="J51" s="148"/>
      <c r="K51" s="147">
        <v>2109652</v>
      </c>
      <c r="L51" s="148"/>
      <c r="M51" s="147">
        <v>35021562829</v>
      </c>
      <c r="N51" s="148"/>
      <c r="O51" s="147">
        <v>40746644656</v>
      </c>
      <c r="P51" s="148"/>
      <c r="Q51" s="197">
        <v>-5725081826</v>
      </c>
      <c r="S51" s="198"/>
      <c r="X51" s="199"/>
    </row>
    <row r="52" spans="1:24" ht="18" x14ac:dyDescent="0.45">
      <c r="A52" s="146" t="s">
        <v>135</v>
      </c>
      <c r="B52" s="146"/>
      <c r="C52" s="147">
        <v>1618000</v>
      </c>
      <c r="D52" s="201"/>
      <c r="E52" s="147">
        <v>5416999927</v>
      </c>
      <c r="F52" s="201"/>
      <c r="G52" s="147">
        <v>5709723795</v>
      </c>
      <c r="H52" s="201"/>
      <c r="I52" s="197">
        <v>-292723867</v>
      </c>
      <c r="J52" s="201"/>
      <c r="K52" s="147">
        <v>1618000</v>
      </c>
      <c r="L52" s="201"/>
      <c r="M52" s="147">
        <v>5416999927</v>
      </c>
      <c r="N52" s="201"/>
      <c r="O52" s="147">
        <v>5709723795</v>
      </c>
      <c r="P52" s="201"/>
      <c r="Q52" s="197">
        <v>-292723867</v>
      </c>
      <c r="S52" s="198"/>
      <c r="X52" s="199"/>
    </row>
    <row r="53" spans="1:24" ht="18" x14ac:dyDescent="0.45">
      <c r="A53" s="146" t="s">
        <v>111</v>
      </c>
      <c r="B53" s="146"/>
      <c r="C53" s="147">
        <v>2100000</v>
      </c>
      <c r="D53" s="148"/>
      <c r="E53" s="147">
        <v>8842671180</v>
      </c>
      <c r="F53" s="148"/>
      <c r="G53" s="147">
        <v>9531547830</v>
      </c>
      <c r="H53" s="148"/>
      <c r="I53" s="197">
        <v>-688876650</v>
      </c>
      <c r="J53" s="148"/>
      <c r="K53" s="147">
        <v>2100000</v>
      </c>
      <c r="L53" s="148"/>
      <c r="M53" s="147">
        <v>8842671180</v>
      </c>
      <c r="N53" s="148"/>
      <c r="O53" s="147">
        <v>9531547830</v>
      </c>
      <c r="P53" s="148"/>
      <c r="Q53" s="197">
        <v>-688876650</v>
      </c>
      <c r="S53" s="198"/>
      <c r="X53" s="199"/>
    </row>
    <row r="54" spans="1:24" ht="18" x14ac:dyDescent="0.45">
      <c r="A54" s="146" t="s">
        <v>105</v>
      </c>
      <c r="B54" s="146"/>
      <c r="C54" s="147">
        <v>3592254</v>
      </c>
      <c r="D54" s="148"/>
      <c r="E54" s="147">
        <v>9934188406</v>
      </c>
      <c r="F54" s="148"/>
      <c r="G54" s="147">
        <v>10598372103</v>
      </c>
      <c r="H54" s="148"/>
      <c r="I54" s="197">
        <v>-664183696</v>
      </c>
      <c r="J54" s="148"/>
      <c r="K54" s="147">
        <v>3592254</v>
      </c>
      <c r="L54" s="148"/>
      <c r="M54" s="147">
        <v>9934188406</v>
      </c>
      <c r="N54" s="148"/>
      <c r="O54" s="147">
        <v>10598372103</v>
      </c>
      <c r="P54" s="148"/>
      <c r="Q54" s="197">
        <v>-664183696</v>
      </c>
      <c r="S54" s="198"/>
      <c r="X54" s="199"/>
    </row>
    <row r="55" spans="1:24" ht="18" x14ac:dyDescent="0.45">
      <c r="A55" s="146" t="s">
        <v>109</v>
      </c>
      <c r="B55" s="146"/>
      <c r="C55" s="147">
        <v>2772515</v>
      </c>
      <c r="D55" s="148"/>
      <c r="E55" s="147">
        <v>7973161623</v>
      </c>
      <c r="F55" s="148"/>
      <c r="G55" s="147">
        <v>8524365331</v>
      </c>
      <c r="H55" s="148"/>
      <c r="I55" s="197">
        <v>-551203707</v>
      </c>
      <c r="J55" s="148"/>
      <c r="K55" s="147">
        <v>2772515</v>
      </c>
      <c r="L55" s="148"/>
      <c r="M55" s="147">
        <v>7973161623</v>
      </c>
      <c r="N55" s="148"/>
      <c r="O55" s="147">
        <v>8524365331</v>
      </c>
      <c r="P55" s="148"/>
      <c r="Q55" s="197">
        <v>-551203707</v>
      </c>
      <c r="S55" s="198"/>
      <c r="X55" s="199"/>
    </row>
    <row r="56" spans="1:24" ht="18" x14ac:dyDescent="0.45">
      <c r="A56" s="146" t="s">
        <v>121</v>
      </c>
      <c r="B56" s="146"/>
      <c r="C56" s="147">
        <v>672000</v>
      </c>
      <c r="D56" s="148"/>
      <c r="E56" s="147">
        <v>2507678006</v>
      </c>
      <c r="F56" s="148"/>
      <c r="G56" s="147">
        <v>2597190220</v>
      </c>
      <c r="H56" s="148"/>
      <c r="I56" s="197">
        <v>-89512213</v>
      </c>
      <c r="J56" s="148"/>
      <c r="K56" s="147">
        <v>672000</v>
      </c>
      <c r="L56" s="148"/>
      <c r="M56" s="147">
        <v>2507678006</v>
      </c>
      <c r="N56" s="148"/>
      <c r="O56" s="147">
        <v>2597190220</v>
      </c>
      <c r="P56" s="148"/>
      <c r="Q56" s="197">
        <v>-89512213</v>
      </c>
      <c r="S56" s="198"/>
      <c r="X56" s="199"/>
    </row>
    <row r="57" spans="1:24" ht="18" x14ac:dyDescent="0.45">
      <c r="A57" s="146" t="s">
        <v>79</v>
      </c>
      <c r="B57" s="146"/>
      <c r="C57" s="147">
        <v>40619240</v>
      </c>
      <c r="D57" s="148"/>
      <c r="E57" s="147">
        <v>98480857918</v>
      </c>
      <c r="F57" s="148"/>
      <c r="G57" s="147">
        <v>108534869243</v>
      </c>
      <c r="H57" s="148"/>
      <c r="I57" s="197">
        <v>-10054011324</v>
      </c>
      <c r="J57" s="148"/>
      <c r="K57" s="147">
        <v>40619240</v>
      </c>
      <c r="L57" s="148"/>
      <c r="M57" s="147">
        <v>98480857918</v>
      </c>
      <c r="N57" s="148"/>
      <c r="O57" s="147">
        <v>108534869243</v>
      </c>
      <c r="P57" s="148"/>
      <c r="Q57" s="197">
        <v>-10054011324</v>
      </c>
      <c r="S57" s="198"/>
      <c r="X57" s="199"/>
    </row>
    <row r="58" spans="1:24" ht="18" x14ac:dyDescent="0.45">
      <c r="A58" s="146" t="s">
        <v>94</v>
      </c>
      <c r="B58" s="146"/>
      <c r="C58" s="147">
        <v>2446789</v>
      </c>
      <c r="D58" s="148"/>
      <c r="E58" s="147">
        <v>25562743663</v>
      </c>
      <c r="F58" s="148"/>
      <c r="G58" s="147">
        <v>26122156702</v>
      </c>
      <c r="H58" s="148"/>
      <c r="I58" s="197">
        <v>-559413038</v>
      </c>
      <c r="J58" s="148"/>
      <c r="K58" s="147">
        <v>2446789</v>
      </c>
      <c r="L58" s="148"/>
      <c r="M58" s="147">
        <v>25562743663</v>
      </c>
      <c r="N58" s="148"/>
      <c r="O58" s="147">
        <v>26122156702</v>
      </c>
      <c r="P58" s="148"/>
      <c r="Q58" s="197">
        <v>-559413038</v>
      </c>
      <c r="S58" s="198"/>
      <c r="X58" s="199"/>
    </row>
    <row r="59" spans="1:24" ht="18" x14ac:dyDescent="0.45">
      <c r="A59" s="146" t="s">
        <v>98</v>
      </c>
      <c r="B59" s="146"/>
      <c r="C59" s="147">
        <v>3997338</v>
      </c>
      <c r="D59" s="148"/>
      <c r="E59" s="147">
        <v>17928674921</v>
      </c>
      <c r="F59" s="148"/>
      <c r="G59" s="147">
        <v>16478327769</v>
      </c>
      <c r="H59" s="148"/>
      <c r="I59" s="197">
        <v>1450347152</v>
      </c>
      <c r="J59" s="148"/>
      <c r="K59" s="147">
        <v>3997338</v>
      </c>
      <c r="L59" s="148"/>
      <c r="M59" s="147">
        <v>17928674921</v>
      </c>
      <c r="N59" s="148"/>
      <c r="O59" s="147">
        <v>16478327769</v>
      </c>
      <c r="P59" s="148"/>
      <c r="Q59" s="197">
        <v>1450347152</v>
      </c>
      <c r="S59" s="198"/>
      <c r="X59" s="199"/>
    </row>
    <row r="60" spans="1:24" ht="18" x14ac:dyDescent="0.45">
      <c r="A60" s="146" t="s">
        <v>116</v>
      </c>
      <c r="B60" s="146"/>
      <c r="C60" s="147">
        <v>3909674</v>
      </c>
      <c r="D60" s="148"/>
      <c r="E60" s="147">
        <v>6587467390</v>
      </c>
      <c r="F60" s="148"/>
      <c r="G60" s="147">
        <v>6933358008</v>
      </c>
      <c r="H60" s="148"/>
      <c r="I60" s="197">
        <v>-345890617</v>
      </c>
      <c r="J60" s="148"/>
      <c r="K60" s="147">
        <v>3909674</v>
      </c>
      <c r="L60" s="148"/>
      <c r="M60" s="147">
        <v>6587467390</v>
      </c>
      <c r="N60" s="148"/>
      <c r="O60" s="147">
        <v>6933358008</v>
      </c>
      <c r="P60" s="148"/>
      <c r="Q60" s="197">
        <v>-345890617</v>
      </c>
      <c r="S60" s="198"/>
      <c r="T60" s="149"/>
      <c r="X60" s="199"/>
    </row>
    <row r="61" spans="1:24" ht="18.75" thickBot="1" x14ac:dyDescent="0.5">
      <c r="A61" s="208" t="s">
        <v>136</v>
      </c>
      <c r="B61" s="146"/>
      <c r="C61" s="147">
        <v>139685</v>
      </c>
      <c r="D61" s="148"/>
      <c r="E61" s="147">
        <v>2656274614</v>
      </c>
      <c r="F61" s="148"/>
      <c r="G61" s="147">
        <v>2267483766</v>
      </c>
      <c r="H61" s="148"/>
      <c r="I61" s="197">
        <v>388790848</v>
      </c>
      <c r="J61" s="148"/>
      <c r="K61" s="147">
        <v>139685</v>
      </c>
      <c r="L61" s="148"/>
      <c r="M61" s="147">
        <v>2656274614</v>
      </c>
      <c r="N61" s="148"/>
      <c r="O61" s="147">
        <v>2267483766</v>
      </c>
      <c r="P61" s="148"/>
      <c r="Q61" s="197">
        <v>388790848</v>
      </c>
      <c r="S61" s="198"/>
      <c r="T61" s="149"/>
      <c r="X61" s="199"/>
    </row>
    <row r="62" spans="1:24" ht="18.75" thickBot="1" x14ac:dyDescent="0.5">
      <c r="A62" s="207" t="s">
        <v>2</v>
      </c>
      <c r="B62" s="146"/>
      <c r="C62" s="202">
        <f>SUM(C7:C61)</f>
        <v>482219801</v>
      </c>
      <c r="D62" s="148"/>
      <c r="E62" s="202">
        <f>SUM(E7:E61)</f>
        <v>1397092386701</v>
      </c>
      <c r="F62" s="148"/>
      <c r="G62" s="202">
        <f>SUM(G7:G61)</f>
        <v>1488633058749</v>
      </c>
      <c r="H62" s="148"/>
      <c r="I62" s="202">
        <f>SUM(I7:I61)</f>
        <v>-91540672013</v>
      </c>
      <c r="J62" s="148"/>
      <c r="K62" s="202">
        <f>SUM(K7:K61)</f>
        <v>482219801</v>
      </c>
      <c r="L62" s="148"/>
      <c r="M62" s="202">
        <f>SUM(M7:M61)</f>
        <v>1397092386701</v>
      </c>
      <c r="N62" s="148"/>
      <c r="O62" s="202">
        <f>SUM(O7:O61)</f>
        <v>1488633058749</v>
      </c>
      <c r="P62" s="148"/>
      <c r="Q62" s="202">
        <f>SUM(Q7:Q61)</f>
        <v>-91540672013</v>
      </c>
      <c r="S62" s="198"/>
      <c r="T62" s="175"/>
      <c r="U62" s="174"/>
      <c r="V62" s="174"/>
      <c r="W62" s="174"/>
    </row>
    <row r="63" spans="1:24" ht="18.75" thickTop="1" x14ac:dyDescent="0.45">
      <c r="A63" s="146"/>
      <c r="B63" s="146"/>
      <c r="C63" s="146"/>
      <c r="D63" s="146"/>
      <c r="E63" s="146"/>
      <c r="F63" s="146"/>
      <c r="G63" s="146"/>
      <c r="H63" s="146"/>
      <c r="I63" s="146"/>
      <c r="J63" s="146"/>
      <c r="K63" s="146"/>
      <c r="L63" s="146"/>
      <c r="M63" s="146"/>
      <c r="N63" s="146"/>
      <c r="O63" s="146"/>
      <c r="P63" s="146"/>
      <c r="Q63" s="146"/>
      <c r="S63" s="198"/>
      <c r="T63" s="149"/>
    </row>
    <row r="64" spans="1:24" ht="18" x14ac:dyDescent="0.45">
      <c r="A64" s="146"/>
      <c r="B64" s="146"/>
      <c r="C64" s="146"/>
      <c r="D64" s="146"/>
      <c r="E64" s="146"/>
      <c r="F64" s="146"/>
      <c r="G64" s="146"/>
      <c r="H64" s="146"/>
      <c r="I64" s="146"/>
      <c r="J64" s="146"/>
      <c r="K64" s="146"/>
      <c r="L64" s="146"/>
      <c r="M64" s="146"/>
      <c r="N64" s="146"/>
      <c r="O64" s="146"/>
      <c r="P64" s="146"/>
      <c r="Q64" s="203"/>
      <c r="S64" s="198"/>
      <c r="T64" s="149"/>
    </row>
    <row r="65" spans="1:21" ht="18" x14ac:dyDescent="0.45">
      <c r="A65" s="146"/>
      <c r="B65" s="146"/>
      <c r="C65" s="146"/>
      <c r="D65" s="146"/>
      <c r="E65" s="146"/>
      <c r="F65" s="146"/>
      <c r="G65" s="146"/>
      <c r="H65" s="146"/>
      <c r="I65" s="146"/>
      <c r="J65" s="146"/>
      <c r="K65" s="146"/>
      <c r="L65" s="146"/>
      <c r="M65" s="146"/>
      <c r="N65" s="146"/>
      <c r="O65" s="146"/>
      <c r="P65" s="146"/>
      <c r="Q65" s="204"/>
      <c r="S65" s="198"/>
    </row>
    <row r="66" spans="1:21" ht="18" x14ac:dyDescent="0.45">
      <c r="A66" s="146"/>
      <c r="B66" s="146"/>
      <c r="C66" s="146"/>
      <c r="D66" s="146"/>
      <c r="E66" s="146"/>
      <c r="F66" s="146"/>
      <c r="G66" s="146"/>
      <c r="H66" s="146"/>
      <c r="I66" s="146"/>
      <c r="J66" s="146"/>
      <c r="K66" s="146"/>
      <c r="L66" s="146"/>
      <c r="M66" s="146"/>
      <c r="N66" s="146"/>
      <c r="O66" s="146"/>
      <c r="P66" s="146"/>
      <c r="Q66" s="146"/>
      <c r="S66" s="198"/>
    </row>
    <row r="67" spans="1:21" ht="18" x14ac:dyDescent="0.45">
      <c r="A67" s="146"/>
      <c r="B67" s="146"/>
      <c r="C67" s="146"/>
      <c r="D67" s="146"/>
      <c r="E67" s="146"/>
      <c r="F67" s="146"/>
      <c r="G67" s="146"/>
      <c r="H67" s="146"/>
      <c r="I67" s="146"/>
      <c r="J67" s="146"/>
      <c r="K67" s="146"/>
      <c r="L67" s="146"/>
      <c r="M67" s="146"/>
      <c r="N67" s="146"/>
      <c r="O67" s="146"/>
      <c r="P67" s="146"/>
      <c r="Q67" s="146"/>
      <c r="S67" s="198"/>
    </row>
    <row r="68" spans="1:21" ht="18" x14ac:dyDescent="0.45">
      <c r="A68" s="146"/>
      <c r="B68" s="146"/>
      <c r="C68" s="146"/>
      <c r="D68" s="146"/>
      <c r="E68" s="146"/>
      <c r="F68" s="146"/>
      <c r="G68" s="146"/>
      <c r="H68" s="146"/>
      <c r="I68" s="146"/>
      <c r="J68" s="146"/>
      <c r="K68" s="146"/>
      <c r="L68" s="146"/>
      <c r="M68" s="146"/>
      <c r="N68" s="146"/>
      <c r="O68" s="146"/>
      <c r="P68" s="146"/>
      <c r="Q68" s="146"/>
      <c r="S68" s="198"/>
    </row>
    <row r="69" spans="1:21" ht="18" x14ac:dyDescent="0.45">
      <c r="A69" s="146"/>
      <c r="B69" s="146"/>
      <c r="C69" s="146"/>
      <c r="D69" s="146"/>
      <c r="E69" s="146"/>
      <c r="F69" s="146"/>
      <c r="G69" s="146"/>
      <c r="H69" s="146"/>
      <c r="I69" s="146"/>
      <c r="J69" s="146"/>
      <c r="K69" s="146"/>
      <c r="L69" s="146"/>
      <c r="M69" s="146"/>
      <c r="N69" s="146"/>
      <c r="O69" s="146"/>
      <c r="P69" s="146"/>
      <c r="Q69" s="146"/>
      <c r="S69" s="198"/>
    </row>
    <row r="70" spans="1:21" ht="18" x14ac:dyDescent="0.45">
      <c r="A70" s="146"/>
      <c r="B70" s="146"/>
      <c r="C70" s="146"/>
      <c r="D70" s="146"/>
      <c r="E70" s="146"/>
      <c r="F70" s="146"/>
      <c r="G70" s="146"/>
      <c r="H70" s="146"/>
      <c r="I70" s="146"/>
      <c r="J70" s="146"/>
      <c r="K70" s="146"/>
      <c r="L70" s="146"/>
      <c r="M70" s="146"/>
      <c r="N70" s="146"/>
      <c r="O70" s="146"/>
      <c r="P70" s="146"/>
      <c r="Q70" s="146"/>
      <c r="S70" s="198"/>
    </row>
    <row r="71" spans="1:21" ht="18" x14ac:dyDescent="0.45">
      <c r="A71" s="146"/>
      <c r="B71" s="146"/>
      <c r="C71" s="146"/>
      <c r="D71" s="146"/>
      <c r="E71" s="146"/>
      <c r="F71" s="146"/>
      <c r="G71" s="146"/>
      <c r="H71" s="146"/>
      <c r="I71" s="146"/>
      <c r="J71" s="146"/>
      <c r="K71" s="146"/>
      <c r="L71" s="146"/>
      <c r="M71" s="146"/>
      <c r="N71" s="146"/>
      <c r="O71" s="146"/>
      <c r="P71" s="146"/>
      <c r="Q71" s="146"/>
      <c r="S71" s="198"/>
    </row>
    <row r="72" spans="1:21" ht="18" x14ac:dyDescent="0.45">
      <c r="A72" s="289" t="s">
        <v>48</v>
      </c>
      <c r="B72" s="290"/>
      <c r="C72" s="290"/>
      <c r="D72" s="290"/>
      <c r="E72" s="290"/>
      <c r="F72" s="290"/>
      <c r="G72" s="290"/>
      <c r="H72" s="290"/>
      <c r="I72" s="290"/>
      <c r="J72" s="290"/>
      <c r="K72" s="290"/>
      <c r="L72" s="290"/>
      <c r="M72" s="290"/>
      <c r="N72" s="290"/>
      <c r="O72" s="290"/>
      <c r="P72" s="290"/>
      <c r="Q72" s="291"/>
      <c r="S72" s="198"/>
    </row>
    <row r="73" spans="1:21" x14ac:dyDescent="0.25">
      <c r="S73" s="198"/>
    </row>
    <row r="74" spans="1:21" x14ac:dyDescent="0.25">
      <c r="S74" s="198"/>
    </row>
    <row r="75" spans="1:21" x14ac:dyDescent="0.25">
      <c r="S75" s="198"/>
      <c r="U75" s="174"/>
    </row>
    <row r="76" spans="1:21" x14ac:dyDescent="0.25">
      <c r="S76" s="198"/>
    </row>
    <row r="77" spans="1:21" x14ac:dyDescent="0.25">
      <c r="S77" s="198"/>
    </row>
    <row r="78" spans="1:21" x14ac:dyDescent="0.25">
      <c r="S78" s="198"/>
    </row>
    <row r="79" spans="1:21" x14ac:dyDescent="0.25">
      <c r="S79" s="198"/>
    </row>
    <row r="80" spans="1:21" x14ac:dyDescent="0.25">
      <c r="S80" s="198"/>
    </row>
    <row r="81" spans="19:19" x14ac:dyDescent="0.25">
      <c r="S81" s="198"/>
    </row>
    <row r="82" spans="19:19" x14ac:dyDescent="0.25">
      <c r="S82" s="198"/>
    </row>
    <row r="83" spans="19:19" x14ac:dyDescent="0.25">
      <c r="S83" s="198"/>
    </row>
    <row r="84" spans="19:19" x14ac:dyDescent="0.25">
      <c r="S84" s="198"/>
    </row>
    <row r="85" spans="19:19" x14ac:dyDescent="0.25">
      <c r="S85" s="198"/>
    </row>
    <row r="86" spans="19:19" x14ac:dyDescent="0.25">
      <c r="S86" s="198"/>
    </row>
    <row r="87" spans="19:19" x14ac:dyDescent="0.25">
      <c r="S87" s="198"/>
    </row>
    <row r="88" spans="19:19" x14ac:dyDescent="0.25">
      <c r="S88" s="198"/>
    </row>
    <row r="89" spans="19:19" x14ac:dyDescent="0.25">
      <c r="S89" s="198"/>
    </row>
    <row r="90" spans="19:19" x14ac:dyDescent="0.25">
      <c r="S90" s="198"/>
    </row>
    <row r="91" spans="19:19" x14ac:dyDescent="0.25">
      <c r="S91" s="198"/>
    </row>
    <row r="92" spans="19:19" x14ac:dyDescent="0.25">
      <c r="S92" s="198"/>
    </row>
    <row r="93" spans="19:19" x14ac:dyDescent="0.25">
      <c r="S93" s="198"/>
    </row>
    <row r="94" spans="19:19" x14ac:dyDescent="0.25">
      <c r="S94" s="198"/>
    </row>
    <row r="95" spans="19:19" x14ac:dyDescent="0.25">
      <c r="S95" s="198"/>
    </row>
    <row r="96" spans="19:19" x14ac:dyDescent="0.25">
      <c r="S96" s="198"/>
    </row>
    <row r="97" spans="19:19" x14ac:dyDescent="0.25">
      <c r="S97" s="198"/>
    </row>
  </sheetData>
  <sortState xmlns:xlrd2="http://schemas.microsoft.com/office/spreadsheetml/2017/richdata2" ref="A7:Q61">
    <sortCondition descending="1" ref="Q7:Q61"/>
  </sortState>
  <mergeCells count="7">
    <mergeCell ref="A72:Q72"/>
    <mergeCell ref="C5:I5"/>
    <mergeCell ref="K5:Q5"/>
    <mergeCell ref="A4:H4"/>
    <mergeCell ref="A1:Q1"/>
    <mergeCell ref="A2:Q2"/>
    <mergeCell ref="A3:Q3"/>
  </mergeCells>
  <pageMargins left="0.7" right="0.7" top="0.75" bottom="0.75" header="0.3" footer="0.3"/>
  <pageSetup scale="2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7F1DF-88F7-401A-B6E4-E8202764282F}">
  <sheetPr>
    <pageSetUpPr fitToPage="1"/>
  </sheetPr>
  <dimension ref="A1:AK17"/>
  <sheetViews>
    <sheetView rightToLeft="1" view="pageBreakPreview" zoomScale="90" zoomScaleNormal="100" zoomScaleSheetLayoutView="90" workbookViewId="0">
      <selection activeCell="O6" sqref="O6:S6"/>
    </sheetView>
  </sheetViews>
  <sheetFormatPr defaultColWidth="9.140625" defaultRowHeight="15.75" x14ac:dyDescent="0.4"/>
  <cols>
    <col min="1" max="1" width="16" style="133" customWidth="1"/>
    <col min="2" max="2" width="0.5703125" style="133" customWidth="1"/>
    <col min="3" max="3" width="9" style="133" customWidth="1"/>
    <col min="4" max="4" width="0.5703125" style="133" customWidth="1"/>
    <col min="5" max="5" width="10.7109375" style="133" customWidth="1"/>
    <col min="6" max="6" width="0.5703125" style="133" customWidth="1"/>
    <col min="7" max="7" width="9.28515625" style="133" customWidth="1"/>
    <col min="8" max="8" width="0.5703125" style="133" customWidth="1"/>
    <col min="9" max="9" width="8.42578125" style="133" customWidth="1"/>
    <col min="10" max="10" width="0.42578125" style="133" customWidth="1"/>
    <col min="11" max="11" width="6.140625" style="133" customWidth="1"/>
    <col min="12" max="12" width="0.7109375" style="133" customWidth="1"/>
    <col min="13" max="13" width="6.7109375" style="133" customWidth="1"/>
    <col min="14" max="14" width="0.28515625" style="133" customWidth="1"/>
    <col min="15" max="15" width="7.28515625" style="133" bestFit="1" customWidth="1"/>
    <col min="16" max="16" width="0.42578125" style="133" customWidth="1"/>
    <col min="17" max="17" width="15.85546875" style="133" bestFit="1" customWidth="1"/>
    <col min="18" max="18" width="0.5703125" style="133" customWidth="1"/>
    <col min="19" max="19" width="15.85546875" style="133" bestFit="1" customWidth="1"/>
    <col min="20" max="20" width="0.5703125" style="133" customWidth="1"/>
    <col min="21" max="21" width="8.7109375" style="137" bestFit="1" customWidth="1"/>
    <col min="22" max="22" width="0.5703125" style="152" customWidth="1"/>
    <col min="23" max="23" width="17.42578125" style="137" bestFit="1" customWidth="1"/>
    <col min="24" max="24" width="0.7109375" style="137" customWidth="1"/>
    <col min="25" max="25" width="7.28515625" style="137" bestFit="1" customWidth="1"/>
    <col min="26" max="26" width="0.85546875" style="152" customWidth="1"/>
    <col min="27" max="27" width="15.42578125" style="137" bestFit="1" customWidth="1"/>
    <col min="28" max="28" width="0.85546875" style="137" customWidth="1"/>
    <col min="29" max="29" width="8.7109375" style="137" bestFit="1" customWidth="1"/>
    <col min="30" max="30" width="0.42578125" style="137" customWidth="1"/>
    <col min="31" max="31" width="14.140625" style="137" bestFit="1" customWidth="1"/>
    <col min="32" max="32" width="0.28515625" style="137" customWidth="1"/>
    <col min="33" max="33" width="17.42578125" style="137" bestFit="1" customWidth="1"/>
    <col min="34" max="34" width="0.42578125" style="137" customWidth="1"/>
    <col min="35" max="35" width="15.85546875" style="137" bestFit="1" customWidth="1"/>
    <col min="36" max="36" width="0.42578125" style="137" customWidth="1"/>
    <col min="37" max="37" width="8.140625" style="137" customWidth="1"/>
    <col min="38" max="16384" width="9.140625" style="133"/>
  </cols>
  <sheetData>
    <row r="1" spans="1:37" ht="21" x14ac:dyDescent="0.55000000000000004">
      <c r="A1" s="239" t="s">
        <v>138</v>
      </c>
      <c r="B1" s="239"/>
      <c r="C1" s="239"/>
      <c r="D1" s="239"/>
      <c r="E1" s="239"/>
      <c r="F1" s="239"/>
      <c r="G1" s="239"/>
      <c r="H1" s="239"/>
      <c r="I1" s="239"/>
      <c r="J1" s="239"/>
      <c r="K1" s="239"/>
      <c r="L1" s="239"/>
      <c r="M1" s="239"/>
      <c r="N1" s="239"/>
      <c r="O1" s="239"/>
      <c r="P1" s="239"/>
      <c r="Q1" s="239"/>
      <c r="R1" s="239"/>
      <c r="S1" s="239"/>
      <c r="T1" s="239"/>
      <c r="U1" s="239"/>
      <c r="V1" s="239"/>
      <c r="W1" s="239"/>
      <c r="X1" s="239"/>
      <c r="Y1" s="239"/>
      <c r="Z1" s="239"/>
      <c r="AA1" s="239"/>
      <c r="AB1" s="239"/>
      <c r="AC1" s="239"/>
      <c r="AD1" s="239"/>
      <c r="AE1" s="239"/>
      <c r="AF1" s="239"/>
      <c r="AG1" s="239"/>
      <c r="AH1" s="239"/>
      <c r="AI1" s="239"/>
      <c r="AJ1" s="239"/>
      <c r="AK1" s="239"/>
    </row>
    <row r="2" spans="1:37" ht="21" x14ac:dyDescent="0.55000000000000004">
      <c r="A2" s="239" t="s">
        <v>56</v>
      </c>
      <c r="B2" s="239"/>
      <c r="C2" s="239"/>
      <c r="D2" s="239"/>
      <c r="E2" s="239"/>
      <c r="F2" s="239"/>
      <c r="G2" s="239"/>
      <c r="H2" s="239"/>
      <c r="I2" s="239"/>
      <c r="J2" s="239"/>
      <c r="K2" s="239"/>
      <c r="L2" s="239"/>
      <c r="M2" s="239"/>
      <c r="N2" s="239"/>
      <c r="O2" s="239"/>
      <c r="P2" s="239"/>
      <c r="Q2" s="239"/>
      <c r="R2" s="239"/>
      <c r="S2" s="239"/>
      <c r="T2" s="239"/>
      <c r="U2" s="239"/>
      <c r="V2" s="239"/>
      <c r="W2" s="239"/>
      <c r="X2" s="239"/>
      <c r="Y2" s="239"/>
      <c r="Z2" s="239"/>
      <c r="AA2" s="239"/>
      <c r="AB2" s="239"/>
      <c r="AC2" s="239"/>
      <c r="AD2" s="239"/>
      <c r="AE2" s="239"/>
      <c r="AF2" s="239"/>
      <c r="AG2" s="239"/>
      <c r="AH2" s="239"/>
      <c r="AI2" s="239"/>
      <c r="AJ2" s="239"/>
      <c r="AK2" s="239"/>
    </row>
    <row r="3" spans="1:37" ht="21" x14ac:dyDescent="0.55000000000000004">
      <c r="A3" s="239" t="s">
        <v>168</v>
      </c>
      <c r="B3" s="239"/>
      <c r="C3" s="239"/>
      <c r="D3" s="239"/>
      <c r="E3" s="239"/>
      <c r="F3" s="239"/>
      <c r="G3" s="239"/>
      <c r="H3" s="239"/>
      <c r="I3" s="239"/>
      <c r="J3" s="239"/>
      <c r="K3" s="239"/>
      <c r="L3" s="239"/>
      <c r="M3" s="239"/>
      <c r="N3" s="239"/>
      <c r="O3" s="239"/>
      <c r="P3" s="239"/>
      <c r="Q3" s="239"/>
      <c r="R3" s="239"/>
      <c r="S3" s="239"/>
      <c r="T3" s="239"/>
      <c r="U3" s="239"/>
      <c r="V3" s="239"/>
      <c r="W3" s="239"/>
      <c r="X3" s="239"/>
      <c r="Y3" s="239"/>
      <c r="Z3" s="239"/>
      <c r="AA3" s="239"/>
      <c r="AB3" s="239"/>
      <c r="AC3" s="239"/>
      <c r="AD3" s="239"/>
      <c r="AE3" s="239"/>
      <c r="AF3" s="239"/>
      <c r="AG3" s="239"/>
      <c r="AH3" s="239"/>
      <c r="AI3" s="239"/>
      <c r="AJ3" s="239"/>
      <c r="AK3" s="239"/>
    </row>
    <row r="4" spans="1:37" ht="25.5" x14ac:dyDescent="0.4">
      <c r="A4" s="240" t="s">
        <v>152</v>
      </c>
      <c r="B4" s="240"/>
      <c r="C4" s="240"/>
      <c r="D4" s="240"/>
      <c r="E4" s="240"/>
      <c r="F4" s="240"/>
      <c r="G4" s="240"/>
      <c r="H4" s="240"/>
      <c r="I4" s="240"/>
      <c r="J4" s="240"/>
      <c r="K4" s="240"/>
      <c r="L4" s="240"/>
      <c r="M4" s="240"/>
      <c r="N4" s="240"/>
      <c r="O4" s="240"/>
      <c r="P4" s="240"/>
      <c r="Q4" s="240"/>
      <c r="R4" s="240"/>
      <c r="S4" s="240"/>
      <c r="T4" s="240"/>
      <c r="U4" s="240"/>
      <c r="V4" s="240"/>
      <c r="W4" s="240"/>
      <c r="X4" s="240"/>
      <c r="Y4" s="240"/>
      <c r="Z4" s="240"/>
      <c r="AA4" s="240"/>
      <c r="AB4" s="240"/>
      <c r="AC4" s="240"/>
      <c r="AD4" s="240"/>
      <c r="AE4" s="240"/>
      <c r="AF4" s="240"/>
      <c r="AG4" s="240"/>
      <c r="AH4" s="240"/>
      <c r="AI4" s="240"/>
      <c r="AJ4" s="240"/>
      <c r="AK4" s="240"/>
    </row>
    <row r="6" spans="1:37" ht="18" customHeight="1" thickBot="1" x14ac:dyDescent="0.45">
      <c r="A6" s="241" t="s">
        <v>153</v>
      </c>
      <c r="B6" s="241"/>
      <c r="C6" s="241"/>
      <c r="D6" s="241"/>
      <c r="E6" s="241"/>
      <c r="F6" s="241"/>
      <c r="G6" s="241"/>
      <c r="H6" s="241"/>
      <c r="I6" s="241"/>
      <c r="J6" s="241"/>
      <c r="K6" s="241"/>
      <c r="L6" s="241"/>
      <c r="M6" s="241"/>
      <c r="N6" s="54"/>
      <c r="O6" s="241" t="s">
        <v>167</v>
      </c>
      <c r="P6" s="241"/>
      <c r="Q6" s="241"/>
      <c r="R6" s="241"/>
      <c r="S6" s="241"/>
      <c r="T6" s="134"/>
      <c r="U6" s="245" t="s">
        <v>7</v>
      </c>
      <c r="V6" s="245"/>
      <c r="W6" s="245"/>
      <c r="X6" s="245"/>
      <c r="Y6" s="245"/>
      <c r="Z6" s="245"/>
      <c r="AA6" s="245"/>
      <c r="AC6" s="246" t="s">
        <v>169</v>
      </c>
      <c r="AD6" s="246"/>
      <c r="AE6" s="246"/>
      <c r="AF6" s="246"/>
      <c r="AG6" s="246"/>
      <c r="AH6" s="246"/>
      <c r="AI6" s="246"/>
      <c r="AJ6" s="246"/>
      <c r="AK6" s="246"/>
    </row>
    <row r="7" spans="1:37" ht="26.25" customHeight="1" x14ac:dyDescent="0.4">
      <c r="A7" s="248" t="s">
        <v>154</v>
      </c>
      <c r="B7" s="54"/>
      <c r="C7" s="249" t="s">
        <v>155</v>
      </c>
      <c r="D7" s="54"/>
      <c r="E7" s="251" t="s">
        <v>156</v>
      </c>
      <c r="F7" s="54"/>
      <c r="G7" s="247" t="s">
        <v>157</v>
      </c>
      <c r="H7" s="54"/>
      <c r="I7" s="249" t="s">
        <v>21</v>
      </c>
      <c r="J7" s="54"/>
      <c r="K7" s="251" t="s">
        <v>158</v>
      </c>
      <c r="L7" s="135"/>
      <c r="M7" s="251" t="s">
        <v>159</v>
      </c>
      <c r="N7" s="54"/>
      <c r="O7" s="252" t="s">
        <v>3</v>
      </c>
      <c r="P7" s="247"/>
      <c r="Q7" s="247" t="s">
        <v>0</v>
      </c>
      <c r="R7" s="247"/>
      <c r="S7" s="247" t="s">
        <v>19</v>
      </c>
      <c r="T7" s="54"/>
      <c r="U7" s="256" t="s">
        <v>4</v>
      </c>
      <c r="V7" s="256"/>
      <c r="W7" s="256"/>
      <c r="Y7" s="256" t="s">
        <v>5</v>
      </c>
      <c r="Z7" s="256"/>
      <c r="AA7" s="256"/>
      <c r="AC7" s="257" t="s">
        <v>3</v>
      </c>
      <c r="AD7" s="254"/>
      <c r="AE7" s="255" t="s">
        <v>160</v>
      </c>
      <c r="AF7" s="138"/>
      <c r="AG7" s="255" t="s">
        <v>0</v>
      </c>
      <c r="AH7" s="254"/>
      <c r="AI7" s="255" t="s">
        <v>19</v>
      </c>
      <c r="AJ7" s="139"/>
      <c r="AK7" s="255" t="s">
        <v>20</v>
      </c>
    </row>
    <row r="8" spans="1:37" s="136" customFormat="1" ht="40.5" customHeight="1" thickBot="1" x14ac:dyDescent="0.3">
      <c r="A8" s="241"/>
      <c r="B8" s="54"/>
      <c r="C8" s="250"/>
      <c r="D8" s="54"/>
      <c r="E8" s="250"/>
      <c r="F8" s="54"/>
      <c r="G8" s="241"/>
      <c r="H8" s="54"/>
      <c r="I8" s="250"/>
      <c r="J8" s="54"/>
      <c r="K8" s="250"/>
      <c r="L8" s="134"/>
      <c r="M8" s="250"/>
      <c r="N8" s="54"/>
      <c r="O8" s="253"/>
      <c r="P8" s="248"/>
      <c r="Q8" s="241"/>
      <c r="R8" s="248"/>
      <c r="S8" s="241"/>
      <c r="T8" s="54"/>
      <c r="U8" s="140" t="s">
        <v>3</v>
      </c>
      <c r="V8" s="140"/>
      <c r="W8" s="140" t="s">
        <v>0</v>
      </c>
      <c r="X8" s="141"/>
      <c r="Y8" s="140" t="s">
        <v>3</v>
      </c>
      <c r="Z8" s="140"/>
      <c r="AA8" s="140" t="s">
        <v>55</v>
      </c>
      <c r="AB8" s="141"/>
      <c r="AC8" s="258"/>
      <c r="AD8" s="254"/>
      <c r="AE8" s="246"/>
      <c r="AF8" s="138"/>
      <c r="AG8" s="246"/>
      <c r="AH8" s="254"/>
      <c r="AI8" s="246"/>
      <c r="AJ8" s="139"/>
      <c r="AK8" s="246"/>
    </row>
    <row r="9" spans="1:37" ht="31.5" x14ac:dyDescent="0.4">
      <c r="A9" s="63" t="s">
        <v>149</v>
      </c>
      <c r="B9" s="54"/>
      <c r="C9" s="54" t="s">
        <v>161</v>
      </c>
      <c r="D9" s="54"/>
      <c r="E9" s="54" t="s">
        <v>161</v>
      </c>
      <c r="F9" s="54"/>
      <c r="G9" s="54" t="s">
        <v>162</v>
      </c>
      <c r="H9" s="54"/>
      <c r="I9" s="54" t="s">
        <v>151</v>
      </c>
      <c r="J9" s="54"/>
      <c r="K9" s="54">
        <v>23</v>
      </c>
      <c r="L9" s="54"/>
      <c r="M9" s="54">
        <v>23</v>
      </c>
      <c r="N9" s="54"/>
      <c r="O9" s="139">
        <v>55000</v>
      </c>
      <c r="P9" s="151"/>
      <c r="Q9" s="139">
        <v>49591486827</v>
      </c>
      <c r="R9" s="151"/>
      <c r="S9" s="151">
        <v>49573513171</v>
      </c>
      <c r="T9" s="54"/>
      <c r="U9" s="139">
        <v>0</v>
      </c>
      <c r="V9" s="139"/>
      <c r="W9" s="139">
        <v>0</v>
      </c>
      <c r="Y9" s="139">
        <v>55000</v>
      </c>
      <c r="Z9" s="139"/>
      <c r="AA9" s="139">
        <v>49591486827</v>
      </c>
      <c r="AC9" s="139">
        <v>0</v>
      </c>
      <c r="AD9" s="138"/>
      <c r="AE9" s="139">
        <v>0</v>
      </c>
      <c r="AF9" s="138"/>
      <c r="AG9" s="139">
        <v>0</v>
      </c>
      <c r="AH9" s="138"/>
      <c r="AI9" s="139">
        <v>0</v>
      </c>
      <c r="AJ9" s="138"/>
      <c r="AK9" s="143">
        <v>0</v>
      </c>
    </row>
    <row r="10" spans="1:37" ht="31.5" x14ac:dyDescent="0.4">
      <c r="A10" s="63" t="s">
        <v>148</v>
      </c>
      <c r="B10" s="54"/>
      <c r="C10" s="54" t="s">
        <v>161</v>
      </c>
      <c r="D10" s="54"/>
      <c r="E10" s="54" t="s">
        <v>161</v>
      </c>
      <c r="F10" s="54"/>
      <c r="G10" s="54" t="s">
        <v>143</v>
      </c>
      <c r="H10" s="54"/>
      <c r="I10" s="54" t="s">
        <v>150</v>
      </c>
      <c r="J10" s="54"/>
      <c r="K10" s="54">
        <v>23</v>
      </c>
      <c r="L10" s="54"/>
      <c r="M10" s="54">
        <v>23</v>
      </c>
      <c r="N10" s="54"/>
      <c r="O10" s="139">
        <v>155000</v>
      </c>
      <c r="P10" s="151"/>
      <c r="Q10" s="139">
        <v>139834310562</v>
      </c>
      <c r="R10" s="151"/>
      <c r="S10" s="139">
        <v>139784659437</v>
      </c>
      <c r="T10" s="54"/>
      <c r="U10" s="139">
        <v>0</v>
      </c>
      <c r="V10" s="139"/>
      <c r="W10" s="139">
        <v>0</v>
      </c>
      <c r="Y10" s="139">
        <v>155000</v>
      </c>
      <c r="Z10" s="139"/>
      <c r="AA10" s="139">
        <v>139834310562</v>
      </c>
      <c r="AC10" s="139">
        <v>0</v>
      </c>
      <c r="AD10" s="138"/>
      <c r="AE10" s="139">
        <v>0</v>
      </c>
      <c r="AF10" s="138"/>
      <c r="AG10" s="139">
        <v>0</v>
      </c>
      <c r="AH10" s="138"/>
      <c r="AI10" s="139">
        <v>0</v>
      </c>
      <c r="AJ10" s="139"/>
      <c r="AK10" s="143">
        <v>0</v>
      </c>
    </row>
    <row r="11" spans="1:37" ht="32.25" thickBot="1" x14ac:dyDescent="0.45">
      <c r="A11" s="177" t="s">
        <v>164</v>
      </c>
      <c r="B11" s="153"/>
      <c r="C11" s="153" t="s">
        <v>161</v>
      </c>
      <c r="D11" s="153"/>
      <c r="E11" s="153" t="s">
        <v>161</v>
      </c>
      <c r="F11" s="153"/>
      <c r="G11" s="153" t="s">
        <v>165</v>
      </c>
      <c r="H11" s="153"/>
      <c r="I11" s="153" t="s">
        <v>166</v>
      </c>
      <c r="J11" s="153"/>
      <c r="K11" s="153">
        <v>23</v>
      </c>
      <c r="L11" s="153"/>
      <c r="M11" s="153">
        <v>23</v>
      </c>
      <c r="N11" s="153"/>
      <c r="O11" s="139">
        <v>40000</v>
      </c>
      <c r="P11" s="151"/>
      <c r="Q11" s="139">
        <v>37606815000</v>
      </c>
      <c r="R11" s="151"/>
      <c r="S11" s="151">
        <v>37593185000</v>
      </c>
      <c r="T11" s="153"/>
      <c r="U11" s="139">
        <v>0</v>
      </c>
      <c r="V11" s="139"/>
      <c r="W11" s="139">
        <v>0</v>
      </c>
      <c r="X11" s="152"/>
      <c r="Y11" s="139">
        <v>40000</v>
      </c>
      <c r="Z11" s="139"/>
      <c r="AA11" s="139">
        <v>37606815000</v>
      </c>
      <c r="AB11" s="152"/>
      <c r="AC11" s="139">
        <v>0</v>
      </c>
      <c r="AD11" s="151"/>
      <c r="AE11" s="139">
        <v>0</v>
      </c>
      <c r="AF11" s="151"/>
      <c r="AG11" s="139">
        <v>0</v>
      </c>
      <c r="AH11" s="151"/>
      <c r="AI11" s="139">
        <v>0</v>
      </c>
      <c r="AJ11" s="139"/>
      <c r="AK11" s="143">
        <v>0</v>
      </c>
    </row>
    <row r="12" spans="1:37" ht="16.5" thickBot="1" x14ac:dyDescent="0.45">
      <c r="A12" s="54" t="s">
        <v>2</v>
      </c>
      <c r="B12" s="54"/>
      <c r="C12" s="54"/>
      <c r="D12" s="54"/>
      <c r="E12" s="54"/>
      <c r="F12" s="54"/>
      <c r="G12" s="54"/>
      <c r="H12" s="54"/>
      <c r="I12" s="54"/>
      <c r="J12" s="54"/>
      <c r="K12" s="54"/>
      <c r="L12" s="54"/>
      <c r="M12" s="54"/>
      <c r="N12" s="54"/>
      <c r="O12" s="142">
        <f>SUM(O9:O11)</f>
        <v>250000</v>
      </c>
      <c r="P12" s="54"/>
      <c r="Q12" s="142">
        <f>SUM(Q9:Q11)</f>
        <v>227032612389</v>
      </c>
      <c r="R12" s="54"/>
      <c r="S12" s="142">
        <f>SUM(S9:S11)</f>
        <v>226951357608</v>
      </c>
      <c r="T12" s="54"/>
      <c r="U12" s="142">
        <f>SUM(U9:U11)</f>
        <v>0</v>
      </c>
      <c r="V12" s="142"/>
      <c r="W12" s="142">
        <f>SUM(W9:W11)</f>
        <v>0</v>
      </c>
      <c r="Y12" s="142">
        <f>SUM(Y9:Y11)</f>
        <v>250000</v>
      </c>
      <c r="Z12" s="142"/>
      <c r="AA12" s="142">
        <f>SUM(AA9:AA11)</f>
        <v>227032612389</v>
      </c>
      <c r="AC12" s="142">
        <f>SUM(AC9:AC11)</f>
        <v>0</v>
      </c>
      <c r="AD12" s="138"/>
      <c r="AE12" s="142">
        <f>SUM(AE9:AE11)</f>
        <v>0</v>
      </c>
      <c r="AF12" s="138"/>
      <c r="AG12" s="142">
        <f>SUM(AG9:AG11)</f>
        <v>0</v>
      </c>
      <c r="AH12" s="138"/>
      <c r="AI12" s="142">
        <f>SUM(AI9:AI11)</f>
        <v>0</v>
      </c>
      <c r="AJ12" s="138"/>
      <c r="AK12" s="144">
        <f>SUM(AK9:AK11)</f>
        <v>0</v>
      </c>
    </row>
    <row r="13" spans="1:37" ht="16.5" thickTop="1" x14ac:dyDescent="0.4"/>
    <row r="17" spans="11:11" x14ac:dyDescent="0.4">
      <c r="K17" s="135"/>
    </row>
  </sheetData>
  <mergeCells count="29">
    <mergeCell ref="AH7:AH8"/>
    <mergeCell ref="AI7:AI8"/>
    <mergeCell ref="AK7:AK8"/>
    <mergeCell ref="U7:W7"/>
    <mergeCell ref="Y7:AA7"/>
    <mergeCell ref="AC7:AC8"/>
    <mergeCell ref="AD7:AD8"/>
    <mergeCell ref="AE7:AE8"/>
    <mergeCell ref="AG7:AG8"/>
    <mergeCell ref="S7:S8"/>
    <mergeCell ref="A7:A8"/>
    <mergeCell ref="C7:C8"/>
    <mergeCell ref="E7:E8"/>
    <mergeCell ref="G7:G8"/>
    <mergeCell ref="I7:I8"/>
    <mergeCell ref="K7:K8"/>
    <mergeCell ref="M7:M8"/>
    <mergeCell ref="O7:O8"/>
    <mergeCell ref="P7:P8"/>
    <mergeCell ref="Q7:Q8"/>
    <mergeCell ref="R7:R8"/>
    <mergeCell ref="A1:AK1"/>
    <mergeCell ref="A2:AK2"/>
    <mergeCell ref="A3:AK3"/>
    <mergeCell ref="A4:AK4"/>
    <mergeCell ref="A6:M6"/>
    <mergeCell ref="O6:S6"/>
    <mergeCell ref="U6:AA6"/>
    <mergeCell ref="AC6:AK6"/>
  </mergeCells>
  <pageMargins left="0.7" right="0.7" top="0.75" bottom="0.75" header="0.3" footer="0.3"/>
  <pageSetup scale="53" fitToHeight="0" orientation="landscape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W22"/>
  <sheetViews>
    <sheetView rightToLeft="1" view="pageBreakPreview" zoomScale="112" zoomScaleNormal="100" zoomScaleSheetLayoutView="112" workbookViewId="0">
      <selection activeCell="G18" sqref="G18"/>
    </sheetView>
  </sheetViews>
  <sheetFormatPr defaultColWidth="9.140625" defaultRowHeight="15.75" x14ac:dyDescent="0.4"/>
  <cols>
    <col min="1" max="1" width="16.42578125" style="3" bestFit="1" customWidth="1"/>
    <col min="2" max="2" width="0.7109375" style="3" customWidth="1"/>
    <col min="3" max="3" width="12.85546875" style="3" bestFit="1" customWidth="1"/>
    <col min="4" max="4" width="0.5703125" style="3" customWidth="1"/>
    <col min="5" max="5" width="8.42578125" style="69" customWidth="1"/>
    <col min="6" max="6" width="5.28515625" style="69" customWidth="1"/>
    <col min="7" max="7" width="7" style="76" customWidth="1"/>
    <col min="8" max="8" width="10.42578125" style="76" customWidth="1"/>
    <col min="9" max="9" width="0.5703125" style="3" customWidth="1"/>
    <col min="10" max="10" width="12.85546875" style="3" bestFit="1" customWidth="1"/>
    <col min="11" max="11" width="0.7109375" style="3" customWidth="1"/>
    <col min="12" max="12" width="13.5703125" style="3" bestFit="1" customWidth="1"/>
    <col min="13" max="13" width="4.28515625" style="3" customWidth="1"/>
    <col min="14" max="14" width="0.42578125" style="3" customWidth="1"/>
    <col min="15" max="15" width="5.28515625" style="3" customWidth="1"/>
    <col min="16" max="16" width="4.28515625" style="3" customWidth="1"/>
    <col min="17" max="17" width="0.42578125" style="3" customWidth="1"/>
    <col min="18" max="18" width="10.5703125" style="3" customWidth="1"/>
    <col min="19" max="19" width="0.5703125" style="3" customWidth="1"/>
    <col min="20" max="20" width="11.5703125" style="3" customWidth="1"/>
    <col min="21" max="16384" width="9.140625" style="3"/>
  </cols>
  <sheetData>
    <row r="1" spans="1:23" ht="21" x14ac:dyDescent="0.55000000000000004">
      <c r="A1" s="239" t="s">
        <v>138</v>
      </c>
      <c r="B1" s="239"/>
      <c r="C1" s="239"/>
      <c r="D1" s="239"/>
      <c r="E1" s="239"/>
      <c r="F1" s="239"/>
      <c r="G1" s="239"/>
      <c r="H1" s="239"/>
      <c r="I1" s="239"/>
      <c r="J1" s="239"/>
      <c r="K1" s="239"/>
      <c r="L1" s="239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</row>
    <row r="2" spans="1:23" ht="21" x14ac:dyDescent="0.55000000000000004">
      <c r="A2" s="239" t="s">
        <v>56</v>
      </c>
      <c r="B2" s="239"/>
      <c r="C2" s="239"/>
      <c r="D2" s="239"/>
      <c r="E2" s="239"/>
      <c r="F2" s="239"/>
      <c r="G2" s="239"/>
      <c r="H2" s="239"/>
      <c r="I2" s="239"/>
      <c r="J2" s="239"/>
      <c r="K2" s="239"/>
      <c r="L2" s="239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</row>
    <row r="3" spans="1:23" ht="21" x14ac:dyDescent="0.55000000000000004">
      <c r="A3" s="239" t="s">
        <v>168</v>
      </c>
      <c r="B3" s="239"/>
      <c r="C3" s="239"/>
      <c r="D3" s="239"/>
      <c r="E3" s="239"/>
      <c r="F3" s="239"/>
      <c r="G3" s="239"/>
      <c r="H3" s="239"/>
      <c r="I3" s="239"/>
      <c r="J3" s="239"/>
      <c r="K3" s="239"/>
      <c r="L3" s="239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</row>
    <row r="4" spans="1:23" ht="25.5" x14ac:dyDescent="0.4">
      <c r="A4" s="240" t="s">
        <v>70</v>
      </c>
      <c r="B4" s="240"/>
      <c r="C4" s="240"/>
      <c r="D4" s="240"/>
      <c r="E4" s="240"/>
      <c r="F4" s="240"/>
      <c r="G4" s="240"/>
      <c r="H4" s="240"/>
      <c r="I4" s="240"/>
      <c r="J4" s="240"/>
      <c r="K4" s="240"/>
      <c r="L4" s="240"/>
      <c r="M4" s="240"/>
      <c r="N4" s="240"/>
      <c r="O4" s="240"/>
      <c r="P4" s="240"/>
      <c r="Q4" s="240"/>
      <c r="R4" s="240"/>
      <c r="S4" s="240"/>
      <c r="T4" s="240"/>
    </row>
    <row r="5" spans="1:23" ht="16.5" thickBot="1" x14ac:dyDescent="0.45">
      <c r="C5" s="1"/>
      <c r="D5" s="1"/>
      <c r="E5" s="74"/>
      <c r="F5" s="74"/>
      <c r="G5" s="75"/>
      <c r="H5" s="75"/>
      <c r="I5" s="1"/>
      <c r="J5" s="1"/>
      <c r="K5" s="1"/>
      <c r="L5" s="1"/>
    </row>
    <row r="6" spans="1:23" ht="16.5" thickBot="1" x14ac:dyDescent="0.45">
      <c r="A6" s="13"/>
      <c r="C6" s="24" t="s">
        <v>167</v>
      </c>
      <c r="D6" s="6"/>
      <c r="E6" s="242" t="s">
        <v>7</v>
      </c>
      <c r="F6" s="242"/>
      <c r="G6" s="242"/>
      <c r="H6" s="242"/>
      <c r="J6" s="241" t="s">
        <v>169</v>
      </c>
      <c r="K6" s="241"/>
      <c r="L6" s="241"/>
    </row>
    <row r="7" spans="1:23" x14ac:dyDescent="0.4">
      <c r="A7" s="244" t="s">
        <v>8</v>
      </c>
      <c r="B7" s="14"/>
      <c r="C7" s="259" t="s">
        <v>6</v>
      </c>
      <c r="D7" s="14"/>
      <c r="E7" s="260" t="s">
        <v>32</v>
      </c>
      <c r="F7" s="260"/>
      <c r="G7" s="262" t="s">
        <v>33</v>
      </c>
      <c r="H7" s="262"/>
      <c r="J7" s="236" t="s">
        <v>6</v>
      </c>
      <c r="K7" s="244"/>
      <c r="L7" s="233" t="s">
        <v>20</v>
      </c>
    </row>
    <row r="8" spans="1:23" ht="16.5" thickBot="1" x14ac:dyDescent="0.45">
      <c r="A8" s="234"/>
      <c r="B8" s="14"/>
      <c r="C8" s="237"/>
      <c r="D8" s="14"/>
      <c r="E8" s="261"/>
      <c r="F8" s="261"/>
      <c r="G8" s="263"/>
      <c r="H8" s="263"/>
      <c r="J8" s="237"/>
      <c r="K8" s="244"/>
      <c r="L8" s="234"/>
    </row>
    <row r="9" spans="1:23" x14ac:dyDescent="0.4">
      <c r="A9" s="14" t="s">
        <v>140</v>
      </c>
      <c r="B9" s="14"/>
      <c r="C9" s="66">
        <v>4577357379</v>
      </c>
      <c r="D9" s="16"/>
      <c r="E9" s="268">
        <v>692619895404</v>
      </c>
      <c r="F9" s="268"/>
      <c r="G9" s="269">
        <v>-658329280519</v>
      </c>
      <c r="H9" s="269"/>
      <c r="J9" s="73">
        <f>C9+E9+G9</f>
        <v>38867972264</v>
      </c>
      <c r="K9" s="15"/>
      <c r="L9" s="78">
        <v>2.6806011261834142E-2</v>
      </c>
    </row>
    <row r="10" spans="1:23" ht="16.5" thickBot="1" x14ac:dyDescent="0.45">
      <c r="A10" s="223" t="s">
        <v>141</v>
      </c>
      <c r="B10" s="14"/>
      <c r="C10" s="66">
        <v>20620185</v>
      </c>
      <c r="D10" s="16"/>
      <c r="E10" s="264">
        <v>87219</v>
      </c>
      <c r="F10" s="264"/>
      <c r="G10" s="265">
        <v>0</v>
      </c>
      <c r="H10" s="265"/>
      <c r="J10" s="73">
        <f>C10+E10+G10</f>
        <v>20707404</v>
      </c>
      <c r="K10" s="57"/>
      <c r="L10" s="78">
        <v>1.4281241662340952E-5</v>
      </c>
    </row>
    <row r="11" spans="1:23" ht="16.5" thickBot="1" x14ac:dyDescent="0.45">
      <c r="A11" s="14" t="s">
        <v>2</v>
      </c>
      <c r="B11" s="14"/>
      <c r="C11" s="68">
        <f>SUM(C9:C10)</f>
        <v>4597977564</v>
      </c>
      <c r="D11" s="16"/>
      <c r="E11" s="267">
        <f>SUM(E9:F10)</f>
        <v>692619982623</v>
      </c>
      <c r="F11" s="267"/>
      <c r="G11" s="266">
        <f>SUM(G9:H10)</f>
        <v>-658329280519</v>
      </c>
      <c r="H11" s="266"/>
      <c r="J11" s="68">
        <f>SUM(J9:J10)</f>
        <v>38888679668</v>
      </c>
      <c r="K11" s="15"/>
      <c r="L11" s="79">
        <f>SUM(L9:L10)</f>
        <v>2.6820292503496483E-2</v>
      </c>
    </row>
    <row r="12" spans="1:23" ht="16.5" thickTop="1" x14ac:dyDescent="0.4"/>
    <row r="14" spans="1:23" x14ac:dyDescent="0.4">
      <c r="H14" s="77"/>
    </row>
    <row r="15" spans="1:23" x14ac:dyDescent="0.4">
      <c r="E15" s="69" t="s">
        <v>64</v>
      </c>
      <c r="H15" s="77"/>
    </row>
    <row r="21" spans="12:15" x14ac:dyDescent="0.4">
      <c r="L21" s="181"/>
    </row>
    <row r="22" spans="12:15" x14ac:dyDescent="0.4">
      <c r="O22" s="48"/>
    </row>
  </sheetData>
  <mergeCells count="19">
    <mergeCell ref="E10:F10"/>
    <mergeCell ref="G10:H10"/>
    <mergeCell ref="G11:H11"/>
    <mergeCell ref="E11:F11"/>
    <mergeCell ref="E9:F9"/>
    <mergeCell ref="G9:H9"/>
    <mergeCell ref="A1:L1"/>
    <mergeCell ref="A2:L2"/>
    <mergeCell ref="A3:L3"/>
    <mergeCell ref="L7:L8"/>
    <mergeCell ref="A4:T4"/>
    <mergeCell ref="J6:L6"/>
    <mergeCell ref="J7:J8"/>
    <mergeCell ref="K7:K8"/>
    <mergeCell ref="A7:A8"/>
    <mergeCell ref="C7:C8"/>
    <mergeCell ref="E6:H6"/>
    <mergeCell ref="E7:F8"/>
    <mergeCell ref="G7:H8"/>
  </mergeCells>
  <pageMargins left="0.7" right="0.7" top="0.75" bottom="0.75" header="0.3" footer="0.3"/>
  <pageSetup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W11"/>
  <sheetViews>
    <sheetView rightToLeft="1" view="pageBreakPreview" zoomScaleNormal="100" zoomScaleSheetLayoutView="100" workbookViewId="0">
      <selection activeCell="A21" sqref="A21"/>
    </sheetView>
  </sheetViews>
  <sheetFormatPr defaultRowHeight="15" x14ac:dyDescent="0.25"/>
  <cols>
    <col min="1" max="1" width="60.140625" style="25" customWidth="1"/>
    <col min="2" max="2" width="1" style="25" customWidth="1"/>
    <col min="4" max="4" width="1.140625" customWidth="1"/>
    <col min="5" max="5" width="15.28515625" customWidth="1"/>
    <col min="6" max="6" width="1" customWidth="1"/>
    <col min="7" max="7" width="17" customWidth="1"/>
    <col min="8" max="8" width="0.42578125" customWidth="1"/>
    <col min="9" max="9" width="15.28515625" customWidth="1"/>
    <col min="10" max="10" width="21" bestFit="1" customWidth="1"/>
    <col min="11" max="11" width="15.28515625" bestFit="1" customWidth="1"/>
  </cols>
  <sheetData>
    <row r="1" spans="1:23" ht="21" x14ac:dyDescent="0.25">
      <c r="A1" s="270" t="str">
        <f>سپرده!A1</f>
        <v xml:space="preserve">صندوق سرمایه گذاری کارگزاری پارسیان </v>
      </c>
      <c r="B1" s="270"/>
      <c r="C1" s="270"/>
      <c r="D1" s="270"/>
      <c r="E1" s="270"/>
      <c r="F1" s="270"/>
      <c r="G1" s="270"/>
      <c r="H1" s="270"/>
      <c r="I1" s="270"/>
    </row>
    <row r="2" spans="1:23" ht="21" x14ac:dyDescent="0.25">
      <c r="A2" s="270" t="s">
        <v>60</v>
      </c>
      <c r="B2" s="270"/>
      <c r="C2" s="270"/>
      <c r="D2" s="270"/>
      <c r="E2" s="270"/>
      <c r="F2" s="270"/>
      <c r="G2" s="270"/>
      <c r="H2" s="270"/>
      <c r="I2" s="270"/>
    </row>
    <row r="3" spans="1:23" ht="21" x14ac:dyDescent="0.25">
      <c r="A3" s="270" t="str">
        <f>سپرده!A3</f>
        <v>برای ماه منتهی به 1403/02/27</v>
      </c>
      <c r="B3" s="270"/>
      <c r="C3" s="270"/>
      <c r="D3" s="270"/>
      <c r="E3" s="270"/>
      <c r="F3" s="270"/>
      <c r="G3" s="270"/>
      <c r="H3" s="270"/>
      <c r="I3" s="270"/>
    </row>
    <row r="4" spans="1:23" ht="25.5" x14ac:dyDescent="0.25">
      <c r="A4" s="240" t="s">
        <v>26</v>
      </c>
      <c r="B4" s="240"/>
      <c r="C4" s="240"/>
      <c r="D4" s="240"/>
      <c r="E4" s="240"/>
      <c r="F4" s="240"/>
      <c r="G4" s="240"/>
      <c r="H4" s="240"/>
      <c r="I4" s="240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</row>
    <row r="5" spans="1:23" ht="18.75" thickBot="1" x14ac:dyDescent="0.5">
      <c r="A5" s="30" t="s">
        <v>34</v>
      </c>
      <c r="B5" s="26"/>
      <c r="C5" s="27" t="s">
        <v>35</v>
      </c>
      <c r="D5" s="28"/>
      <c r="E5" s="27" t="s">
        <v>6</v>
      </c>
      <c r="F5" s="28"/>
      <c r="G5" s="27" t="s">
        <v>17</v>
      </c>
      <c r="H5" s="28"/>
      <c r="I5" s="27" t="s">
        <v>65</v>
      </c>
    </row>
    <row r="6" spans="1:23" ht="25.5" x14ac:dyDescent="0.25">
      <c r="A6" s="31" t="s">
        <v>51</v>
      </c>
      <c r="B6" s="31"/>
      <c r="C6" s="39" t="s">
        <v>57</v>
      </c>
      <c r="D6" s="29"/>
      <c r="E6" s="113">
        <f>'درآمد سرمایه گذاری در سهام '!R75</f>
        <v>-73038353994</v>
      </c>
      <c r="F6" s="29"/>
      <c r="G6" s="119">
        <f>E6/-$E$10</f>
        <v>-1.0680457675399397</v>
      </c>
      <c r="H6" s="20"/>
      <c r="I6" s="119">
        <v>-6.7813472843698E-2</v>
      </c>
      <c r="J6" s="122"/>
      <c r="K6" s="122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</row>
    <row r="7" spans="1:23" ht="25.5" x14ac:dyDescent="0.25">
      <c r="A7" s="31" t="s">
        <v>52</v>
      </c>
      <c r="B7" s="31"/>
      <c r="C7" s="39" t="s">
        <v>58</v>
      </c>
      <c r="D7" s="29"/>
      <c r="E7" s="113">
        <f>'درآمد سرمایه گذاری در اوراق بها'!Q13</f>
        <v>4449663062</v>
      </c>
      <c r="F7" s="29"/>
      <c r="G7" s="119">
        <f>E7/-$E$10</f>
        <v>6.5067783437977186E-2</v>
      </c>
      <c r="H7" s="20"/>
      <c r="I7" s="119">
        <v>3.9972666982583682E-5</v>
      </c>
      <c r="J7" s="122"/>
      <c r="K7" s="122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</row>
    <row r="8" spans="1:23" ht="25.5" x14ac:dyDescent="0.25">
      <c r="A8" s="31" t="s">
        <v>53</v>
      </c>
      <c r="B8" s="31"/>
      <c r="C8" s="39" t="s">
        <v>59</v>
      </c>
      <c r="D8" s="29"/>
      <c r="E8" s="113">
        <f>'درآمد سپرده بانکی'!G11</f>
        <v>5726432</v>
      </c>
      <c r="F8" s="29"/>
      <c r="G8" s="119">
        <f>E8/-$E$10</f>
        <v>8.3738079053748943E-5</v>
      </c>
      <c r="H8" s="20"/>
      <c r="I8" s="119">
        <v>3.7311562803223402E-3</v>
      </c>
      <c r="J8" s="145"/>
      <c r="K8" s="23"/>
      <c r="L8" s="23"/>
      <c r="M8" s="23"/>
      <c r="N8" s="23"/>
      <c r="O8" s="23"/>
      <c r="P8" s="23"/>
      <c r="Q8" s="23"/>
      <c r="R8" s="23"/>
      <c r="S8" s="23"/>
    </row>
    <row r="9" spans="1:23" ht="26.25" thickBot="1" x14ac:dyDescent="0.3">
      <c r="A9" s="222" t="s">
        <v>28</v>
      </c>
      <c r="B9" s="31"/>
      <c r="C9" s="39" t="s">
        <v>66</v>
      </c>
      <c r="D9" s="29"/>
      <c r="E9" s="113">
        <f>'سایر درآمدها'!E9</f>
        <v>197923134</v>
      </c>
      <c r="F9" s="29"/>
      <c r="G9" s="119">
        <f>E9/-$E$10</f>
        <v>2.8942460229088108E-3</v>
      </c>
      <c r="H9" s="20"/>
      <c r="I9" s="119">
        <v>1.2185313664322071E-4</v>
      </c>
      <c r="J9" s="145"/>
      <c r="K9" s="23"/>
    </row>
    <row r="10" spans="1:23" ht="20.25" thickBot="1" x14ac:dyDescent="0.3">
      <c r="A10" s="31" t="s">
        <v>2</v>
      </c>
      <c r="E10" s="118">
        <f>SUM(E6:E9)</f>
        <v>-68385041366</v>
      </c>
      <c r="G10" s="127">
        <f>SUM(G6:G9)</f>
        <v>-1</v>
      </c>
      <c r="H10" s="20"/>
      <c r="I10" s="127">
        <f>SUM(I6:I9)</f>
        <v>-6.3920490759749871E-2</v>
      </c>
      <c r="J10" s="120"/>
    </row>
    <row r="11" spans="1:23" ht="15.75" thickTop="1" x14ac:dyDescent="0.25"/>
  </sheetData>
  <mergeCells count="4">
    <mergeCell ref="A4:I4"/>
    <mergeCell ref="A3:I3"/>
    <mergeCell ref="A2:I2"/>
    <mergeCell ref="A1:I1"/>
  </mergeCells>
  <pageMargins left="0.7" right="0.7" top="0.75" bottom="0.75" header="0.3" footer="0.3"/>
  <pageSetup orientation="landscape" horizontalDpi="4294967295" verticalDpi="4294967295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O142"/>
  <sheetViews>
    <sheetView rightToLeft="1" view="pageBreakPreview" zoomScale="110" zoomScaleNormal="100" zoomScaleSheetLayoutView="110" workbookViewId="0">
      <selection activeCell="V11" sqref="V11"/>
    </sheetView>
  </sheetViews>
  <sheetFormatPr defaultColWidth="9.140625" defaultRowHeight="15.75" x14ac:dyDescent="0.4"/>
  <cols>
    <col min="1" max="1" width="28.5703125" style="3" bestFit="1" customWidth="1"/>
    <col min="2" max="2" width="0.5703125" style="3" customWidth="1"/>
    <col min="3" max="3" width="13.140625" style="3" bestFit="1" customWidth="1"/>
    <col min="4" max="4" width="0.42578125" style="3" customWidth="1"/>
    <col min="5" max="5" width="13.7109375" style="3" bestFit="1" customWidth="1"/>
    <col min="6" max="6" width="0.85546875" style="3" customWidth="1"/>
    <col min="7" max="7" width="13.140625" style="3" bestFit="1" customWidth="1"/>
    <col min="8" max="8" width="1" style="3" customWidth="1"/>
    <col min="9" max="9" width="13.140625" style="3" bestFit="1" customWidth="1"/>
    <col min="10" max="10" width="8.85546875" style="112" customWidth="1"/>
    <col min="11" max="11" width="0.5703125" style="3" customWidth="1"/>
    <col min="12" max="12" width="12.85546875" style="3" bestFit="1" customWidth="1"/>
    <col min="13" max="13" width="0.7109375" style="3" customWidth="1"/>
    <col min="14" max="14" width="14.140625" style="3" bestFit="1" customWidth="1"/>
    <col min="15" max="15" width="1.42578125" style="3" customWidth="1"/>
    <col min="16" max="16" width="13.140625" style="3" bestFit="1" customWidth="1"/>
    <col min="17" max="17" width="0.85546875" style="3" customWidth="1"/>
    <col min="18" max="18" width="14.140625" style="3" customWidth="1"/>
    <col min="19" max="19" width="1" style="3" customWidth="1"/>
    <col min="20" max="20" width="8" style="3" customWidth="1"/>
    <col min="21" max="21" width="15" style="172" bestFit="1" customWidth="1"/>
    <col min="22" max="22" width="15" style="132" bestFit="1" customWidth="1"/>
    <col min="23" max="16384" width="9.140625" style="3"/>
  </cols>
  <sheetData>
    <row r="1" spans="1:20" ht="21" x14ac:dyDescent="0.55000000000000004">
      <c r="A1" s="239" t="str">
        <f>درآمدها!A1</f>
        <v xml:space="preserve">صندوق سرمایه گذاری کارگزاری پارسیان </v>
      </c>
      <c r="B1" s="239"/>
      <c r="C1" s="239"/>
      <c r="D1" s="239"/>
      <c r="E1" s="239"/>
      <c r="F1" s="239"/>
      <c r="G1" s="239"/>
      <c r="H1" s="239"/>
      <c r="I1" s="239"/>
      <c r="J1" s="239"/>
      <c r="K1" s="239"/>
      <c r="L1" s="239"/>
      <c r="M1" s="239"/>
      <c r="N1" s="239"/>
      <c r="O1" s="239"/>
      <c r="P1" s="239"/>
      <c r="Q1" s="239"/>
      <c r="R1" s="239"/>
      <c r="S1" s="239"/>
      <c r="T1" s="239"/>
    </row>
    <row r="2" spans="1:20" ht="21" x14ac:dyDescent="0.55000000000000004">
      <c r="A2" s="239" t="s">
        <v>60</v>
      </c>
      <c r="B2" s="239"/>
      <c r="C2" s="239"/>
      <c r="D2" s="239"/>
      <c r="E2" s="239"/>
      <c r="F2" s="239"/>
      <c r="G2" s="239"/>
      <c r="H2" s="239"/>
      <c r="I2" s="239"/>
      <c r="J2" s="239"/>
      <c r="K2" s="239"/>
      <c r="L2" s="239"/>
      <c r="M2" s="239"/>
      <c r="N2" s="239"/>
      <c r="O2" s="239"/>
      <c r="P2" s="239"/>
      <c r="Q2" s="239"/>
      <c r="R2" s="239"/>
      <c r="S2" s="239"/>
      <c r="T2" s="239"/>
    </row>
    <row r="3" spans="1:20" ht="21" x14ac:dyDescent="0.55000000000000004">
      <c r="A3" s="239" t="str">
        <f>درآمدها!A3</f>
        <v>برای ماه منتهی به 1403/02/27</v>
      </c>
      <c r="B3" s="239"/>
      <c r="C3" s="239"/>
      <c r="D3" s="239"/>
      <c r="E3" s="239"/>
      <c r="F3" s="239"/>
      <c r="G3" s="239"/>
      <c r="H3" s="239"/>
      <c r="I3" s="239"/>
      <c r="J3" s="239"/>
      <c r="K3" s="239"/>
      <c r="L3" s="239"/>
      <c r="M3" s="239"/>
      <c r="N3" s="239"/>
      <c r="O3" s="239"/>
      <c r="P3" s="239"/>
      <c r="Q3" s="239"/>
      <c r="R3" s="239"/>
      <c r="S3" s="239"/>
      <c r="T3" s="239"/>
    </row>
    <row r="5" spans="1:20" ht="25.5" x14ac:dyDescent="0.4">
      <c r="A5" s="240" t="s">
        <v>27</v>
      </c>
      <c r="B5" s="240"/>
      <c r="C5" s="240"/>
      <c r="D5" s="240"/>
      <c r="E5" s="240"/>
      <c r="F5" s="240"/>
      <c r="G5" s="240"/>
      <c r="H5" s="240"/>
      <c r="I5" s="240"/>
      <c r="J5" s="240"/>
      <c r="K5" s="240"/>
      <c r="L5" s="240"/>
      <c r="M5" s="240"/>
      <c r="N5" s="240"/>
      <c r="O5" s="240"/>
      <c r="P5" s="240"/>
      <c r="Q5" s="240"/>
      <c r="R5" s="240"/>
      <c r="S5" s="240"/>
      <c r="T5" s="240"/>
    </row>
    <row r="7" spans="1:20" ht="19.5" customHeight="1" thickBot="1" x14ac:dyDescent="0.45">
      <c r="A7" s="1"/>
      <c r="B7" s="2"/>
      <c r="C7" s="273" t="s">
        <v>173</v>
      </c>
      <c r="D7" s="273"/>
      <c r="E7" s="273"/>
      <c r="F7" s="273"/>
      <c r="G7" s="273"/>
      <c r="H7" s="273"/>
      <c r="I7" s="273"/>
      <c r="J7" s="273"/>
      <c r="K7" s="2"/>
      <c r="L7" s="273" t="s">
        <v>174</v>
      </c>
      <c r="M7" s="273"/>
      <c r="N7" s="273"/>
      <c r="O7" s="273"/>
      <c r="P7" s="273"/>
      <c r="Q7" s="273"/>
      <c r="R7" s="273"/>
      <c r="S7" s="273"/>
      <c r="T7" s="273"/>
    </row>
    <row r="8" spans="1:20" ht="19.5" customHeight="1" x14ac:dyDescent="0.4">
      <c r="A8" s="276" t="s">
        <v>23</v>
      </c>
      <c r="B8" s="275"/>
      <c r="C8" s="271" t="s">
        <v>9</v>
      </c>
      <c r="D8" s="274"/>
      <c r="E8" s="271" t="s">
        <v>10</v>
      </c>
      <c r="F8" s="274"/>
      <c r="G8" s="271" t="s">
        <v>11</v>
      </c>
      <c r="H8" s="274"/>
      <c r="I8" s="271" t="s">
        <v>2</v>
      </c>
      <c r="J8" s="271"/>
      <c r="K8" s="275"/>
      <c r="L8" s="271" t="s">
        <v>9</v>
      </c>
      <c r="M8" s="274"/>
      <c r="N8" s="271" t="s">
        <v>10</v>
      </c>
      <c r="O8" s="274"/>
      <c r="P8" s="271" t="s">
        <v>11</v>
      </c>
      <c r="Q8" s="274"/>
      <c r="R8" s="271" t="s">
        <v>2</v>
      </c>
      <c r="S8" s="271"/>
      <c r="T8" s="271"/>
    </row>
    <row r="9" spans="1:20" ht="18.75" customHeight="1" thickBot="1" x14ac:dyDescent="0.45">
      <c r="A9" s="276"/>
      <c r="B9" s="275"/>
      <c r="C9" s="272"/>
      <c r="D9" s="275"/>
      <c r="E9" s="272"/>
      <c r="F9" s="275"/>
      <c r="G9" s="272"/>
      <c r="H9" s="275"/>
      <c r="I9" s="273"/>
      <c r="J9" s="273"/>
      <c r="K9" s="275"/>
      <c r="L9" s="272"/>
      <c r="M9" s="275"/>
      <c r="N9" s="272"/>
      <c r="O9" s="275"/>
      <c r="P9" s="272"/>
      <c r="Q9" s="275"/>
      <c r="R9" s="273"/>
      <c r="S9" s="273"/>
      <c r="T9" s="273"/>
    </row>
    <row r="10" spans="1:20" ht="28.5" customHeight="1" thickBot="1" x14ac:dyDescent="0.45">
      <c r="A10" s="277"/>
      <c r="B10" s="275"/>
      <c r="C10" s="46" t="s">
        <v>63</v>
      </c>
      <c r="D10" s="275"/>
      <c r="E10" s="46" t="s">
        <v>63</v>
      </c>
      <c r="F10" s="275"/>
      <c r="G10" s="46" t="s">
        <v>63</v>
      </c>
      <c r="H10" s="275"/>
      <c r="I10" s="4" t="s">
        <v>6</v>
      </c>
      <c r="J10" s="111" t="s">
        <v>12</v>
      </c>
      <c r="K10" s="275"/>
      <c r="L10" s="46" t="s">
        <v>63</v>
      </c>
      <c r="M10" s="275"/>
      <c r="N10" s="46" t="s">
        <v>63</v>
      </c>
      <c r="O10" s="275"/>
      <c r="P10" s="46" t="s">
        <v>63</v>
      </c>
      <c r="Q10" s="275"/>
      <c r="R10" s="4" t="s">
        <v>6</v>
      </c>
      <c r="S10" s="64"/>
      <c r="T10" s="4" t="s">
        <v>12</v>
      </c>
    </row>
    <row r="11" spans="1:20" ht="22.5" customHeight="1" x14ac:dyDescent="0.4">
      <c r="A11" s="182" t="s">
        <v>80</v>
      </c>
      <c r="B11" s="183"/>
      <c r="C11" s="184">
        <v>0</v>
      </c>
      <c r="D11" s="184"/>
      <c r="E11" s="184">
        <v>0</v>
      </c>
      <c r="F11" s="185"/>
      <c r="G11" s="185">
        <v>6715608781</v>
      </c>
      <c r="H11" s="183"/>
      <c r="I11" s="185">
        <v>6715608781</v>
      </c>
      <c r="J11" s="186">
        <v>-9.8202891258890104E-2</v>
      </c>
      <c r="K11" s="187"/>
      <c r="L11" s="185">
        <v>0</v>
      </c>
      <c r="M11" s="185"/>
      <c r="N11" s="185">
        <v>0</v>
      </c>
      <c r="O11" s="185"/>
      <c r="P11" s="185">
        <v>6715608781</v>
      </c>
      <c r="Q11" s="183"/>
      <c r="R11" s="185">
        <v>6715608781</v>
      </c>
      <c r="S11" s="185"/>
      <c r="T11" s="188">
        <v>-9.8202891258890104E-2</v>
      </c>
    </row>
    <row r="12" spans="1:20" ht="22.5" customHeight="1" x14ac:dyDescent="0.4">
      <c r="A12" s="182" t="s">
        <v>92</v>
      </c>
      <c r="B12" s="183"/>
      <c r="C12" s="184">
        <v>0</v>
      </c>
      <c r="D12" s="184"/>
      <c r="E12" s="184">
        <v>2415541500</v>
      </c>
      <c r="F12" s="185"/>
      <c r="G12" s="185">
        <v>0</v>
      </c>
      <c r="H12" s="183"/>
      <c r="I12" s="185">
        <v>2415541500</v>
      </c>
      <c r="J12" s="186">
        <v>-3.5322659045739356E-2</v>
      </c>
      <c r="K12" s="187"/>
      <c r="L12" s="185">
        <v>0</v>
      </c>
      <c r="M12" s="185"/>
      <c r="N12" s="185">
        <v>2415541500</v>
      </c>
      <c r="O12" s="185"/>
      <c r="P12" s="185">
        <v>0</v>
      </c>
      <c r="Q12" s="183"/>
      <c r="R12" s="185">
        <v>2415541500</v>
      </c>
      <c r="S12" s="185"/>
      <c r="T12" s="188">
        <v>-3.5322659045739356E-2</v>
      </c>
    </row>
    <row r="13" spans="1:20" ht="22.5" customHeight="1" x14ac:dyDescent="0.4">
      <c r="A13" s="182" t="s">
        <v>114</v>
      </c>
      <c r="B13" s="183"/>
      <c r="C13" s="184">
        <v>0</v>
      </c>
      <c r="D13" s="184"/>
      <c r="E13" s="184">
        <v>1469901735</v>
      </c>
      <c r="F13" s="185"/>
      <c r="G13" s="185">
        <v>0</v>
      </c>
      <c r="H13" s="183"/>
      <c r="I13" s="185">
        <v>1469901735</v>
      </c>
      <c r="J13" s="186">
        <v>-2.1494492152648061E-2</v>
      </c>
      <c r="K13" s="187"/>
      <c r="L13" s="185">
        <v>0</v>
      </c>
      <c r="M13" s="185"/>
      <c r="N13" s="185">
        <v>1469901735</v>
      </c>
      <c r="O13" s="185"/>
      <c r="P13" s="185">
        <v>0</v>
      </c>
      <c r="Q13" s="183"/>
      <c r="R13" s="185">
        <v>1469901735</v>
      </c>
      <c r="S13" s="185"/>
      <c r="T13" s="188">
        <v>-2.1494492152648061E-2</v>
      </c>
    </row>
    <row r="14" spans="1:20" ht="22.5" customHeight="1" x14ac:dyDescent="0.4">
      <c r="A14" s="182" t="s">
        <v>98</v>
      </c>
      <c r="B14" s="183"/>
      <c r="C14" s="184">
        <v>0</v>
      </c>
      <c r="D14" s="184"/>
      <c r="E14" s="184">
        <v>1450347152</v>
      </c>
      <c r="F14" s="185"/>
      <c r="G14" s="185">
        <v>0</v>
      </c>
      <c r="H14" s="183"/>
      <c r="I14" s="185">
        <v>1450347152</v>
      </c>
      <c r="J14" s="186">
        <v>-2.120854390125573E-2</v>
      </c>
      <c r="K14" s="187"/>
      <c r="L14" s="185">
        <v>0</v>
      </c>
      <c r="M14" s="185"/>
      <c r="N14" s="185">
        <v>1450347152</v>
      </c>
      <c r="O14" s="185"/>
      <c r="P14" s="185">
        <v>0</v>
      </c>
      <c r="Q14" s="183"/>
      <c r="R14" s="185">
        <v>1450347152</v>
      </c>
      <c r="S14" s="185"/>
      <c r="T14" s="188">
        <v>-2.120854390125573E-2</v>
      </c>
    </row>
    <row r="15" spans="1:20" ht="22.5" customHeight="1" x14ac:dyDescent="0.4">
      <c r="A15" s="182" t="s">
        <v>104</v>
      </c>
      <c r="B15" s="183"/>
      <c r="C15" s="184">
        <v>0</v>
      </c>
      <c r="D15" s="184"/>
      <c r="E15" s="184">
        <v>0</v>
      </c>
      <c r="F15" s="185"/>
      <c r="G15" s="185">
        <v>1006819573</v>
      </c>
      <c r="H15" s="183"/>
      <c r="I15" s="185">
        <v>1006819573</v>
      </c>
      <c r="J15" s="186">
        <v>-1.4722804181859797E-2</v>
      </c>
      <c r="K15" s="187"/>
      <c r="L15" s="185">
        <v>0</v>
      </c>
      <c r="M15" s="185"/>
      <c r="N15" s="185">
        <v>0</v>
      </c>
      <c r="O15" s="185"/>
      <c r="P15" s="185">
        <v>1006819573</v>
      </c>
      <c r="Q15" s="183"/>
      <c r="R15" s="185">
        <v>1006819573</v>
      </c>
      <c r="S15" s="185"/>
      <c r="T15" s="188">
        <v>-1.4722804181859797E-2</v>
      </c>
    </row>
    <row r="16" spans="1:20" ht="22.5" customHeight="1" x14ac:dyDescent="0.4">
      <c r="A16" s="182" t="s">
        <v>134</v>
      </c>
      <c r="B16" s="183"/>
      <c r="C16" s="184">
        <v>0</v>
      </c>
      <c r="D16" s="184"/>
      <c r="E16" s="184">
        <v>0</v>
      </c>
      <c r="F16" s="185"/>
      <c r="G16" s="185">
        <v>758200342</v>
      </c>
      <c r="H16" s="183"/>
      <c r="I16" s="185">
        <v>758200342</v>
      </c>
      <c r="J16" s="186">
        <v>-1.10872250254566E-2</v>
      </c>
      <c r="K16" s="187"/>
      <c r="L16" s="185">
        <v>0</v>
      </c>
      <c r="M16" s="185"/>
      <c r="N16" s="185">
        <v>0</v>
      </c>
      <c r="O16" s="185"/>
      <c r="P16" s="185">
        <v>758200342</v>
      </c>
      <c r="Q16" s="183"/>
      <c r="R16" s="185">
        <v>758200342</v>
      </c>
      <c r="S16" s="185"/>
      <c r="T16" s="188">
        <v>-1.10872250254566E-2</v>
      </c>
    </row>
    <row r="17" spans="1:23" ht="22.5" customHeight="1" x14ac:dyDescent="0.4">
      <c r="A17" s="182" t="s">
        <v>115</v>
      </c>
      <c r="B17" s="183"/>
      <c r="C17" s="184">
        <v>0</v>
      </c>
      <c r="D17" s="184"/>
      <c r="E17" s="184">
        <v>717445647</v>
      </c>
      <c r="F17" s="185"/>
      <c r="G17" s="185">
        <v>0</v>
      </c>
      <c r="H17" s="183"/>
      <c r="I17" s="185">
        <v>717445647</v>
      </c>
      <c r="J17" s="186"/>
      <c r="K17" s="187"/>
      <c r="L17" s="185">
        <v>0</v>
      </c>
      <c r="M17" s="185"/>
      <c r="N17" s="185">
        <v>717445647</v>
      </c>
      <c r="O17" s="185"/>
      <c r="P17" s="185">
        <v>0</v>
      </c>
      <c r="Q17" s="183"/>
      <c r="R17" s="185">
        <v>717445647</v>
      </c>
      <c r="S17" s="185"/>
      <c r="T17" s="188">
        <v>-1.049126581879503E-2</v>
      </c>
    </row>
    <row r="18" spans="1:23" ht="22.5" customHeight="1" x14ac:dyDescent="0.4">
      <c r="A18" s="182" t="s">
        <v>128</v>
      </c>
      <c r="B18" s="183"/>
      <c r="C18" s="184">
        <v>0</v>
      </c>
      <c r="D18" s="184"/>
      <c r="E18" s="184">
        <v>0</v>
      </c>
      <c r="F18" s="185"/>
      <c r="G18" s="185">
        <v>626983586</v>
      </c>
      <c r="H18" s="183"/>
      <c r="I18" s="185">
        <v>626983586</v>
      </c>
      <c r="J18" s="186">
        <v>-9.1684317721525375E-3</v>
      </c>
      <c r="K18" s="187"/>
      <c r="L18" s="185">
        <v>0</v>
      </c>
      <c r="M18" s="185"/>
      <c r="N18" s="185">
        <v>0</v>
      </c>
      <c r="O18" s="185"/>
      <c r="P18" s="185">
        <v>626983586</v>
      </c>
      <c r="Q18" s="183"/>
      <c r="R18" s="185">
        <v>626983586</v>
      </c>
      <c r="S18" s="185"/>
      <c r="T18" s="188">
        <v>-9.1684317721525375E-3</v>
      </c>
    </row>
    <row r="19" spans="1:23" ht="22.5" customHeight="1" x14ac:dyDescent="0.4">
      <c r="A19" s="182" t="s">
        <v>103</v>
      </c>
      <c r="B19" s="183"/>
      <c r="C19" s="184">
        <v>0</v>
      </c>
      <c r="D19" s="184"/>
      <c r="E19" s="184">
        <v>492054750</v>
      </c>
      <c r="F19" s="185"/>
      <c r="G19" s="185">
        <v>0</v>
      </c>
      <c r="H19" s="183"/>
      <c r="I19" s="185">
        <v>492054750</v>
      </c>
      <c r="J19" s="186">
        <v>-7.1953564722802392E-3</v>
      </c>
      <c r="K19" s="187"/>
      <c r="L19" s="185">
        <v>0</v>
      </c>
      <c r="M19" s="185"/>
      <c r="N19" s="185">
        <v>492054750</v>
      </c>
      <c r="O19" s="185"/>
      <c r="P19" s="185">
        <v>0</v>
      </c>
      <c r="Q19" s="183"/>
      <c r="R19" s="185">
        <v>492054750</v>
      </c>
      <c r="S19" s="185"/>
      <c r="T19" s="188">
        <v>-7.1953564722802392E-3</v>
      </c>
    </row>
    <row r="20" spans="1:23" ht="22.5" customHeight="1" x14ac:dyDescent="0.4">
      <c r="A20" s="182" t="s">
        <v>91</v>
      </c>
      <c r="B20" s="183"/>
      <c r="C20" s="184">
        <v>0</v>
      </c>
      <c r="D20" s="184"/>
      <c r="E20" s="184">
        <v>414816469</v>
      </c>
      <c r="F20" s="185"/>
      <c r="G20" s="185">
        <v>0</v>
      </c>
      <c r="H20" s="183"/>
      <c r="I20" s="185">
        <v>414816469</v>
      </c>
      <c r="J20" s="186">
        <v>-6.0658948318811782E-3</v>
      </c>
      <c r="K20" s="187"/>
      <c r="L20" s="185">
        <v>0</v>
      </c>
      <c r="M20" s="185"/>
      <c r="N20" s="185">
        <v>414816469</v>
      </c>
      <c r="O20" s="185"/>
      <c r="P20" s="185">
        <v>0</v>
      </c>
      <c r="Q20" s="183"/>
      <c r="R20" s="185">
        <v>414816469</v>
      </c>
      <c r="S20" s="185"/>
      <c r="T20" s="188">
        <v>-6.0658948318811782E-3</v>
      </c>
    </row>
    <row r="21" spans="1:23" ht="22.5" customHeight="1" x14ac:dyDescent="0.4">
      <c r="A21" s="182" t="s">
        <v>136</v>
      </c>
      <c r="B21" s="183"/>
      <c r="C21" s="184">
        <v>0</v>
      </c>
      <c r="D21" s="184"/>
      <c r="E21" s="184">
        <v>388790848</v>
      </c>
      <c r="F21" s="185"/>
      <c r="G21" s="185">
        <v>0</v>
      </c>
      <c r="H21" s="183"/>
      <c r="I21" s="185">
        <v>388790848</v>
      </c>
      <c r="J21" s="186">
        <v>-5.6853200675740304E-3</v>
      </c>
      <c r="K21" s="187"/>
      <c r="L21" s="185">
        <v>0</v>
      </c>
      <c r="M21" s="185"/>
      <c r="N21" s="185">
        <v>388790848</v>
      </c>
      <c r="O21" s="185"/>
      <c r="P21" s="185">
        <v>0</v>
      </c>
      <c r="Q21" s="183"/>
      <c r="R21" s="185">
        <v>388790848</v>
      </c>
      <c r="S21" s="185"/>
      <c r="T21" s="188">
        <v>-5.6853200675740304E-3</v>
      </c>
    </row>
    <row r="22" spans="1:23" ht="22.5" customHeight="1" x14ac:dyDescent="0.4">
      <c r="A22" s="182" t="s">
        <v>125</v>
      </c>
      <c r="B22" s="183"/>
      <c r="C22" s="184">
        <v>0</v>
      </c>
      <c r="D22" s="184"/>
      <c r="E22" s="184">
        <v>0</v>
      </c>
      <c r="F22" s="185"/>
      <c r="G22" s="185">
        <v>352092882</v>
      </c>
      <c r="H22" s="183"/>
      <c r="I22" s="185">
        <v>352092882</v>
      </c>
      <c r="J22" s="186">
        <v>-5.1486827377288857E-3</v>
      </c>
      <c r="K22" s="187"/>
      <c r="L22" s="185">
        <v>0</v>
      </c>
      <c r="M22" s="185"/>
      <c r="N22" s="185">
        <v>0</v>
      </c>
      <c r="O22" s="185"/>
      <c r="P22" s="185">
        <v>352092882</v>
      </c>
      <c r="Q22" s="183"/>
      <c r="R22" s="185">
        <v>352092882</v>
      </c>
      <c r="S22" s="185"/>
      <c r="T22" s="188">
        <v>-5.1486827377288857E-3</v>
      </c>
      <c r="W22" s="132"/>
    </row>
    <row r="23" spans="1:23" ht="22.5" customHeight="1" x14ac:dyDescent="0.4">
      <c r="A23" s="182" t="s">
        <v>107</v>
      </c>
      <c r="B23" s="183"/>
      <c r="C23" s="184">
        <v>0</v>
      </c>
      <c r="D23" s="184"/>
      <c r="E23" s="184">
        <v>352091367</v>
      </c>
      <c r="F23" s="185"/>
      <c r="G23" s="185">
        <v>0</v>
      </c>
      <c r="H23" s="183"/>
      <c r="I23" s="185">
        <v>352091367</v>
      </c>
      <c r="J23" s="186">
        <v>-5.1486605837611507E-3</v>
      </c>
      <c r="K23" s="187"/>
      <c r="L23" s="185">
        <v>0</v>
      </c>
      <c r="M23" s="185"/>
      <c r="N23" s="185">
        <v>352091367</v>
      </c>
      <c r="O23" s="185"/>
      <c r="P23" s="185">
        <v>0</v>
      </c>
      <c r="Q23" s="183"/>
      <c r="R23" s="185">
        <v>352091367</v>
      </c>
      <c r="S23" s="185"/>
      <c r="T23" s="188">
        <v>-5.1486605837611507E-3</v>
      </c>
    </row>
    <row r="24" spans="1:23" ht="22.5" customHeight="1" x14ac:dyDescent="0.4">
      <c r="A24" s="182" t="s">
        <v>87</v>
      </c>
      <c r="B24" s="183"/>
      <c r="C24" s="184">
        <v>0</v>
      </c>
      <c r="D24" s="184"/>
      <c r="E24" s="184">
        <v>0</v>
      </c>
      <c r="F24" s="185"/>
      <c r="G24" s="185">
        <v>273319929</v>
      </c>
      <c r="H24" s="183"/>
      <c r="I24" s="185">
        <v>273319929</v>
      </c>
      <c r="J24" s="186">
        <v>-3.9967794643448228E-3</v>
      </c>
      <c r="K24" s="187"/>
      <c r="L24" s="185">
        <v>0</v>
      </c>
      <c r="M24" s="185"/>
      <c r="N24" s="185">
        <v>0</v>
      </c>
      <c r="O24" s="185"/>
      <c r="P24" s="185">
        <v>273319929</v>
      </c>
      <c r="Q24" s="183"/>
      <c r="R24" s="185">
        <v>273319929</v>
      </c>
      <c r="S24" s="185"/>
      <c r="T24" s="188">
        <v>-3.9967794643448228E-3</v>
      </c>
    </row>
    <row r="25" spans="1:23" ht="22.5" customHeight="1" x14ac:dyDescent="0.4">
      <c r="A25" s="182" t="s">
        <v>88</v>
      </c>
      <c r="B25" s="183"/>
      <c r="C25" s="184">
        <v>0</v>
      </c>
      <c r="D25" s="184"/>
      <c r="E25" s="184">
        <v>0</v>
      </c>
      <c r="F25" s="185"/>
      <c r="G25" s="185">
        <v>269129428</v>
      </c>
      <c r="H25" s="183"/>
      <c r="I25" s="185">
        <v>269129428</v>
      </c>
      <c r="J25" s="186">
        <v>-3.9355014287350719E-3</v>
      </c>
      <c r="K25" s="187"/>
      <c r="L25" s="185">
        <v>0</v>
      </c>
      <c r="M25" s="185"/>
      <c r="N25" s="185">
        <v>0</v>
      </c>
      <c r="O25" s="185"/>
      <c r="P25" s="185">
        <v>269129428</v>
      </c>
      <c r="Q25" s="183"/>
      <c r="R25" s="185">
        <v>269129428</v>
      </c>
      <c r="S25" s="185"/>
      <c r="T25" s="188">
        <v>-3.9355014287350719E-3</v>
      </c>
    </row>
    <row r="26" spans="1:23" ht="22.5" customHeight="1" x14ac:dyDescent="0.4">
      <c r="A26" s="182" t="s">
        <v>106</v>
      </c>
      <c r="B26" s="183"/>
      <c r="C26" s="184">
        <v>0</v>
      </c>
      <c r="D26" s="184"/>
      <c r="E26" s="184">
        <v>-33312603</v>
      </c>
      <c r="F26" s="185"/>
      <c r="G26" s="185">
        <v>0</v>
      </c>
      <c r="H26" s="183"/>
      <c r="I26" s="185">
        <v>-33312603</v>
      </c>
      <c r="J26" s="186">
        <v>4.8713289243636427E-4</v>
      </c>
      <c r="K26" s="187"/>
      <c r="L26" s="185">
        <v>0</v>
      </c>
      <c r="M26" s="185"/>
      <c r="N26" s="185">
        <v>-33312603</v>
      </c>
      <c r="O26" s="185"/>
      <c r="P26" s="185">
        <v>0</v>
      </c>
      <c r="Q26" s="183"/>
      <c r="R26" s="185">
        <v>-33312603</v>
      </c>
      <c r="S26" s="185"/>
      <c r="T26" s="188">
        <v>4.8713289243636427E-4</v>
      </c>
    </row>
    <row r="27" spans="1:23" ht="22.5" customHeight="1" x14ac:dyDescent="0.4">
      <c r="A27" s="182" t="s">
        <v>123</v>
      </c>
      <c r="B27" s="183"/>
      <c r="C27" s="184">
        <v>0</v>
      </c>
      <c r="D27" s="184"/>
      <c r="E27" s="184">
        <v>0</v>
      </c>
      <c r="F27" s="185"/>
      <c r="G27" s="185">
        <v>-52051760</v>
      </c>
      <c r="H27" s="183"/>
      <c r="I27" s="185">
        <v>-52051760</v>
      </c>
      <c r="J27" s="186">
        <v>7.6115710337026042E-4</v>
      </c>
      <c r="K27" s="187"/>
      <c r="L27" s="185">
        <v>0</v>
      </c>
      <c r="M27" s="185"/>
      <c r="N27" s="185">
        <v>0</v>
      </c>
      <c r="O27" s="185"/>
      <c r="P27" s="185">
        <v>-52051760</v>
      </c>
      <c r="Q27" s="183"/>
      <c r="R27" s="185">
        <v>-52051760</v>
      </c>
      <c r="S27" s="185"/>
      <c r="T27" s="188">
        <v>7.6115710337026042E-4</v>
      </c>
    </row>
    <row r="28" spans="1:23" ht="22.5" customHeight="1" x14ac:dyDescent="0.4">
      <c r="A28" s="182" t="s">
        <v>121</v>
      </c>
      <c r="B28" s="183"/>
      <c r="C28" s="184">
        <v>0</v>
      </c>
      <c r="D28" s="184"/>
      <c r="E28" s="184">
        <v>-89512213</v>
      </c>
      <c r="F28" s="185"/>
      <c r="G28" s="185">
        <v>0</v>
      </c>
      <c r="H28" s="183"/>
      <c r="I28" s="185">
        <v>-89512213</v>
      </c>
      <c r="J28" s="186">
        <v>1.3089443423880724E-3</v>
      </c>
      <c r="K28" s="187"/>
      <c r="L28" s="185">
        <v>0</v>
      </c>
      <c r="M28" s="185"/>
      <c r="N28" s="185">
        <v>-89512213</v>
      </c>
      <c r="O28" s="185"/>
      <c r="P28" s="185">
        <v>0</v>
      </c>
      <c r="Q28" s="183"/>
      <c r="R28" s="185">
        <v>-89512213</v>
      </c>
      <c r="S28" s="185"/>
      <c r="T28" s="188">
        <v>1.3089443423880724E-3</v>
      </c>
    </row>
    <row r="29" spans="1:23" ht="22.5" customHeight="1" x14ac:dyDescent="0.4">
      <c r="A29" s="182" t="s">
        <v>108</v>
      </c>
      <c r="B29" s="183"/>
      <c r="C29" s="184">
        <v>377221507</v>
      </c>
      <c r="D29" s="184"/>
      <c r="E29" s="184">
        <v>-473316907</v>
      </c>
      <c r="F29" s="185"/>
      <c r="G29" s="185">
        <v>0</v>
      </c>
      <c r="H29" s="183"/>
      <c r="I29" s="185">
        <v>-96095400</v>
      </c>
      <c r="J29" s="186">
        <v>1.4052108192154603E-3</v>
      </c>
      <c r="K29" s="187"/>
      <c r="L29" s="185">
        <v>377221507</v>
      </c>
      <c r="M29" s="185"/>
      <c r="N29" s="185">
        <v>-473316907</v>
      </c>
      <c r="O29" s="185"/>
      <c r="P29" s="185">
        <v>0</v>
      </c>
      <c r="Q29" s="183"/>
      <c r="R29" s="185">
        <v>-96095400</v>
      </c>
      <c r="S29" s="185"/>
      <c r="T29" s="188">
        <v>1.4052108192154603E-3</v>
      </c>
    </row>
    <row r="30" spans="1:23" ht="22.5" customHeight="1" x14ac:dyDescent="0.4">
      <c r="A30" s="182" t="s">
        <v>137</v>
      </c>
      <c r="B30" s="183"/>
      <c r="C30" s="184">
        <v>0</v>
      </c>
      <c r="D30" s="184"/>
      <c r="E30" s="184">
        <v>-118203718</v>
      </c>
      <c r="F30" s="185"/>
      <c r="G30" s="185">
        <v>0</v>
      </c>
      <c r="H30" s="183"/>
      <c r="I30" s="185">
        <v>-118203718</v>
      </c>
      <c r="J30" s="186">
        <v>1.7285025443995576E-3</v>
      </c>
      <c r="K30" s="187"/>
      <c r="L30" s="185">
        <v>0</v>
      </c>
      <c r="M30" s="185"/>
      <c r="N30" s="185">
        <v>-118203718</v>
      </c>
      <c r="O30" s="185"/>
      <c r="P30" s="185">
        <v>0</v>
      </c>
      <c r="Q30" s="183"/>
      <c r="R30" s="185">
        <v>-118203718</v>
      </c>
      <c r="S30" s="185"/>
      <c r="T30" s="188">
        <v>1.7285025443995576E-3</v>
      </c>
    </row>
    <row r="31" spans="1:23" ht="22.5" customHeight="1" x14ac:dyDescent="0.4">
      <c r="A31" s="182" t="s">
        <v>129</v>
      </c>
      <c r="B31" s="183"/>
      <c r="C31" s="184">
        <v>0</v>
      </c>
      <c r="D31" s="184"/>
      <c r="E31" s="184">
        <v>-137417472</v>
      </c>
      <c r="F31" s="185"/>
      <c r="G31" s="185">
        <v>0</v>
      </c>
      <c r="H31" s="183"/>
      <c r="I31" s="185">
        <v>-137417472</v>
      </c>
      <c r="J31" s="186">
        <v>0</v>
      </c>
      <c r="K31" s="187"/>
      <c r="L31" s="185">
        <v>0</v>
      </c>
      <c r="M31" s="185"/>
      <c r="N31" s="185">
        <v>-137417472</v>
      </c>
      <c r="O31" s="185"/>
      <c r="P31" s="185">
        <v>0</v>
      </c>
      <c r="Q31" s="183"/>
      <c r="R31" s="185">
        <v>-137417472</v>
      </c>
      <c r="S31" s="185"/>
      <c r="T31" s="188">
        <v>2.0094668257131724E-3</v>
      </c>
    </row>
    <row r="32" spans="1:23" ht="22.5" customHeight="1" x14ac:dyDescent="0.4">
      <c r="A32" s="182" t="s">
        <v>97</v>
      </c>
      <c r="B32" s="183"/>
      <c r="C32" s="184">
        <v>0</v>
      </c>
      <c r="D32" s="184"/>
      <c r="E32" s="184">
        <v>-158522296</v>
      </c>
      <c r="F32" s="185"/>
      <c r="G32" s="185">
        <v>0</v>
      </c>
      <c r="H32" s="183"/>
      <c r="I32" s="185">
        <v>-158522296</v>
      </c>
      <c r="J32" s="186">
        <v>2.3180843768388047E-3</v>
      </c>
      <c r="K32" s="187"/>
      <c r="L32" s="185">
        <v>0</v>
      </c>
      <c r="M32" s="185"/>
      <c r="N32" s="185">
        <v>-158522296</v>
      </c>
      <c r="O32" s="185"/>
      <c r="P32" s="185">
        <v>0</v>
      </c>
      <c r="Q32" s="183"/>
      <c r="R32" s="185">
        <v>-158522296</v>
      </c>
      <c r="S32" s="185"/>
      <c r="T32" s="188">
        <v>2.3180843768388047E-3</v>
      </c>
    </row>
    <row r="33" spans="1:41" ht="22.5" customHeight="1" x14ac:dyDescent="0.4">
      <c r="A33" s="182" t="s">
        <v>124</v>
      </c>
      <c r="B33" s="183"/>
      <c r="C33" s="184">
        <v>0</v>
      </c>
      <c r="D33" s="184"/>
      <c r="E33" s="184">
        <v>-162050031</v>
      </c>
      <c r="F33" s="185"/>
      <c r="G33" s="185">
        <v>0</v>
      </c>
      <c r="H33" s="183"/>
      <c r="I33" s="185">
        <v>-162050031</v>
      </c>
      <c r="J33" s="186">
        <v>2.3696707315376256E-3</v>
      </c>
      <c r="K33" s="187"/>
      <c r="L33" s="185">
        <v>0</v>
      </c>
      <c r="M33" s="185"/>
      <c r="N33" s="185">
        <v>-162050031</v>
      </c>
      <c r="O33" s="185"/>
      <c r="P33" s="185">
        <v>0</v>
      </c>
      <c r="Q33" s="183"/>
      <c r="R33" s="185">
        <v>-162050031</v>
      </c>
      <c r="S33" s="185"/>
      <c r="T33" s="188">
        <v>2.3696707315376256E-3</v>
      </c>
    </row>
    <row r="34" spans="1:41" ht="22.5" customHeight="1" x14ac:dyDescent="0.4">
      <c r="A34" s="182" t="s">
        <v>127</v>
      </c>
      <c r="B34" s="183"/>
      <c r="C34" s="184">
        <v>0</v>
      </c>
      <c r="D34" s="184"/>
      <c r="E34" s="184">
        <v>-173611388</v>
      </c>
      <c r="F34" s="185"/>
      <c r="G34" s="185">
        <v>0</v>
      </c>
      <c r="H34" s="183"/>
      <c r="I34" s="185">
        <v>-173611388</v>
      </c>
      <c r="J34" s="186">
        <v>2.5387333915735106E-3</v>
      </c>
      <c r="K34" s="187"/>
      <c r="L34" s="185">
        <v>0</v>
      </c>
      <c r="M34" s="185"/>
      <c r="N34" s="185">
        <v>-173611388</v>
      </c>
      <c r="O34" s="185"/>
      <c r="P34" s="185">
        <v>0</v>
      </c>
      <c r="Q34" s="183"/>
      <c r="R34" s="185">
        <v>-173611388</v>
      </c>
      <c r="S34" s="185"/>
      <c r="T34" s="188">
        <v>2.5387333915735106E-3</v>
      </c>
    </row>
    <row r="35" spans="1:41" ht="22.5" customHeight="1" x14ac:dyDescent="0.4">
      <c r="A35" s="182" t="s">
        <v>110</v>
      </c>
      <c r="B35" s="183"/>
      <c r="C35" s="184">
        <v>0</v>
      </c>
      <c r="D35" s="184"/>
      <c r="E35" s="184">
        <v>-187159733</v>
      </c>
      <c r="F35" s="185"/>
      <c r="G35" s="185">
        <v>0</v>
      </c>
      <c r="H35" s="183"/>
      <c r="I35" s="185">
        <v>-187159733</v>
      </c>
      <c r="J35" s="186">
        <v>2.7368519381060575E-3</v>
      </c>
      <c r="K35" s="187"/>
      <c r="L35" s="185">
        <v>0</v>
      </c>
      <c r="M35" s="185"/>
      <c r="N35" s="185">
        <v>-187159733</v>
      </c>
      <c r="O35" s="185"/>
      <c r="P35" s="185">
        <v>0</v>
      </c>
      <c r="Q35" s="183"/>
      <c r="R35" s="185">
        <v>-187159733</v>
      </c>
      <c r="S35" s="185"/>
      <c r="T35" s="188">
        <v>2.7368519381060575E-3</v>
      </c>
    </row>
    <row r="36" spans="1:41" ht="22.5" customHeight="1" x14ac:dyDescent="0.4">
      <c r="A36" s="182" t="s">
        <v>117</v>
      </c>
      <c r="B36" s="183"/>
      <c r="C36" s="184">
        <v>0</v>
      </c>
      <c r="D36" s="184"/>
      <c r="E36" s="184">
        <v>-238548437</v>
      </c>
      <c r="F36" s="185"/>
      <c r="G36" s="185">
        <v>0</v>
      </c>
      <c r="H36" s="183"/>
      <c r="I36" s="185">
        <v>-238548437</v>
      </c>
      <c r="J36" s="186">
        <v>3.4883131198718944E-3</v>
      </c>
      <c r="K36" s="187"/>
      <c r="L36" s="185">
        <v>0</v>
      </c>
      <c r="M36" s="185"/>
      <c r="N36" s="185">
        <v>-238548437</v>
      </c>
      <c r="O36" s="185"/>
      <c r="P36" s="185">
        <v>0</v>
      </c>
      <c r="Q36" s="183"/>
      <c r="R36" s="185">
        <v>-238548437</v>
      </c>
      <c r="S36" s="185"/>
      <c r="T36" s="188">
        <v>3.4883131198718944E-3</v>
      </c>
    </row>
    <row r="37" spans="1:41" ht="22.5" customHeight="1" x14ac:dyDescent="0.4">
      <c r="A37" s="182" t="s">
        <v>132</v>
      </c>
      <c r="B37" s="183"/>
      <c r="C37" s="184">
        <v>0</v>
      </c>
      <c r="D37" s="184"/>
      <c r="E37" s="184">
        <v>0</v>
      </c>
      <c r="F37" s="185"/>
      <c r="G37" s="185">
        <v>-244098062</v>
      </c>
      <c r="H37" s="183"/>
      <c r="I37" s="185">
        <v>-244098062</v>
      </c>
      <c r="J37" s="186">
        <v>3.5694657358409064E-3</v>
      </c>
      <c r="K37" s="187"/>
      <c r="L37" s="185">
        <v>0</v>
      </c>
      <c r="M37" s="185"/>
      <c r="N37" s="185">
        <v>0</v>
      </c>
      <c r="O37" s="185"/>
      <c r="P37" s="185">
        <v>-244098062</v>
      </c>
      <c r="Q37" s="183"/>
      <c r="R37" s="185">
        <v>-244098062</v>
      </c>
      <c r="S37" s="185"/>
      <c r="T37" s="188">
        <v>3.5694657358409064E-3</v>
      </c>
    </row>
    <row r="38" spans="1:41" ht="22.5" customHeight="1" x14ac:dyDescent="0.4">
      <c r="A38" s="182" t="s">
        <v>131</v>
      </c>
      <c r="B38" s="183"/>
      <c r="C38" s="184">
        <v>0</v>
      </c>
      <c r="D38" s="184"/>
      <c r="E38" s="184">
        <v>-245621802</v>
      </c>
      <c r="F38" s="185"/>
      <c r="G38" s="185">
        <v>0</v>
      </c>
      <c r="H38" s="183"/>
      <c r="I38" s="185">
        <v>-245621802</v>
      </c>
      <c r="J38" s="186">
        <v>3.5917475093042704E-3</v>
      </c>
      <c r="K38" s="187"/>
      <c r="L38" s="185">
        <v>0</v>
      </c>
      <c r="M38" s="185"/>
      <c r="N38" s="185">
        <v>-245621802</v>
      </c>
      <c r="O38" s="185"/>
      <c r="P38" s="185">
        <v>0</v>
      </c>
      <c r="Q38" s="183"/>
      <c r="R38" s="185">
        <v>-245621802</v>
      </c>
      <c r="S38" s="185"/>
      <c r="T38" s="188">
        <v>3.5917475093042704E-3</v>
      </c>
    </row>
    <row r="39" spans="1:41" ht="22.5" customHeight="1" x14ac:dyDescent="0.4">
      <c r="A39" s="182" t="s">
        <v>75</v>
      </c>
      <c r="B39" s="183"/>
      <c r="C39" s="184">
        <v>0</v>
      </c>
      <c r="D39" s="184"/>
      <c r="E39" s="184">
        <v>-285196125</v>
      </c>
      <c r="F39" s="185"/>
      <c r="G39" s="185">
        <v>0</v>
      </c>
      <c r="H39" s="183"/>
      <c r="I39" s="185">
        <v>-285196125</v>
      </c>
      <c r="J39" s="186">
        <v>4.1704460405838865E-3</v>
      </c>
      <c r="K39" s="187"/>
      <c r="L39" s="185">
        <v>0</v>
      </c>
      <c r="M39" s="185"/>
      <c r="N39" s="185">
        <v>-285196125</v>
      </c>
      <c r="O39" s="185"/>
      <c r="P39" s="185">
        <v>0</v>
      </c>
      <c r="Q39" s="183"/>
      <c r="R39" s="185">
        <v>-285196125</v>
      </c>
      <c r="S39" s="185"/>
      <c r="T39" s="188">
        <v>1.03281231652253</v>
      </c>
    </row>
    <row r="40" spans="1:41" ht="22.5" customHeight="1" x14ac:dyDescent="0.4">
      <c r="A40" s="182" t="s">
        <v>135</v>
      </c>
      <c r="B40" s="183"/>
      <c r="C40" s="184">
        <v>0</v>
      </c>
      <c r="D40" s="184"/>
      <c r="E40" s="184">
        <v>-292723867</v>
      </c>
      <c r="F40" s="185"/>
      <c r="G40" s="185">
        <v>0</v>
      </c>
      <c r="H40" s="183"/>
      <c r="I40" s="185">
        <v>-292723867</v>
      </c>
      <c r="J40" s="186">
        <v>4.2805248216978902E-3</v>
      </c>
      <c r="K40" s="187"/>
      <c r="L40" s="185">
        <v>0</v>
      </c>
      <c r="M40" s="185"/>
      <c r="N40" s="185">
        <v>-292723867</v>
      </c>
      <c r="O40" s="185"/>
      <c r="P40" s="185">
        <v>0</v>
      </c>
      <c r="Q40" s="183"/>
      <c r="R40" s="185">
        <v>-292723867</v>
      </c>
      <c r="S40" s="185"/>
      <c r="T40" s="188">
        <v>4.2805248216978902E-3</v>
      </c>
    </row>
    <row r="41" spans="1:41" ht="22.5" customHeight="1" x14ac:dyDescent="0.4">
      <c r="A41" s="182" t="s">
        <v>118</v>
      </c>
      <c r="B41" s="183"/>
      <c r="C41" s="184">
        <v>0</v>
      </c>
      <c r="D41" s="184"/>
      <c r="E41" s="184">
        <v>-300609300</v>
      </c>
      <c r="F41" s="185"/>
      <c r="G41" s="185">
        <v>0</v>
      </c>
      <c r="H41" s="183"/>
      <c r="I41" s="185">
        <v>-300609300</v>
      </c>
      <c r="J41" s="186">
        <v>4.3958341472826595E-3</v>
      </c>
      <c r="K41" s="187"/>
      <c r="L41" s="185">
        <v>0</v>
      </c>
      <c r="M41" s="185"/>
      <c r="N41" s="185">
        <v>-300609300</v>
      </c>
      <c r="O41" s="185"/>
      <c r="P41" s="185">
        <v>0</v>
      </c>
      <c r="Q41" s="183"/>
      <c r="R41" s="185">
        <v>-300609300</v>
      </c>
      <c r="S41" s="185"/>
      <c r="T41" s="188">
        <v>4.3958341472826595E-3</v>
      </c>
    </row>
    <row r="42" spans="1:41" ht="22.5" customHeight="1" x14ac:dyDescent="0.4">
      <c r="A42" s="182" t="s">
        <v>99</v>
      </c>
      <c r="B42" s="183"/>
      <c r="C42" s="184">
        <v>0</v>
      </c>
      <c r="D42" s="184"/>
      <c r="E42" s="184">
        <v>-334289948</v>
      </c>
      <c r="F42" s="185"/>
      <c r="G42" s="185">
        <v>0</v>
      </c>
      <c r="H42" s="183"/>
      <c r="I42" s="185">
        <v>-334289948</v>
      </c>
      <c r="J42" s="186">
        <v>4.8883489915706024E-3</v>
      </c>
      <c r="K42" s="187"/>
      <c r="L42" s="185">
        <v>0</v>
      </c>
      <c r="M42" s="185"/>
      <c r="N42" s="185">
        <v>-334289948</v>
      </c>
      <c r="O42" s="185"/>
      <c r="P42" s="185">
        <v>0</v>
      </c>
      <c r="Q42" s="183"/>
      <c r="R42" s="185">
        <v>-334289948</v>
      </c>
      <c r="S42" s="185"/>
      <c r="T42" s="188">
        <v>4.8883489915706024E-3</v>
      </c>
      <c r="W42" s="82"/>
      <c r="X42" s="82"/>
      <c r="Y42" s="82"/>
      <c r="Z42" s="82"/>
      <c r="AA42" s="82"/>
      <c r="AB42" s="82"/>
      <c r="AC42" s="82"/>
      <c r="AD42" s="82"/>
      <c r="AE42" s="82"/>
      <c r="AF42" s="82"/>
      <c r="AG42" s="82"/>
      <c r="AH42" s="82"/>
      <c r="AI42" s="82"/>
      <c r="AJ42" s="82"/>
      <c r="AK42" s="82"/>
      <c r="AL42" s="82"/>
      <c r="AM42" s="69"/>
      <c r="AN42" s="132"/>
    </row>
    <row r="43" spans="1:41" ht="22.5" customHeight="1" x14ac:dyDescent="0.4">
      <c r="A43" s="182" t="s">
        <v>120</v>
      </c>
      <c r="B43" s="183"/>
      <c r="C43" s="184">
        <v>0</v>
      </c>
      <c r="D43" s="184"/>
      <c r="E43" s="184">
        <v>-341784211</v>
      </c>
      <c r="F43" s="185"/>
      <c r="G43" s="185">
        <v>0</v>
      </c>
      <c r="H43" s="183"/>
      <c r="I43" s="185">
        <v>-341784211</v>
      </c>
      <c r="J43" s="186">
        <v>4.9979382065553583E-3</v>
      </c>
      <c r="K43" s="187"/>
      <c r="L43" s="185">
        <v>0</v>
      </c>
      <c r="M43" s="185"/>
      <c r="N43" s="185">
        <v>-341784211</v>
      </c>
      <c r="O43" s="185"/>
      <c r="P43" s="185">
        <v>0</v>
      </c>
      <c r="Q43" s="183"/>
      <c r="R43" s="185">
        <v>-341784211</v>
      </c>
      <c r="S43" s="185"/>
      <c r="T43" s="188">
        <v>4.9979382065553583E-3</v>
      </c>
      <c r="W43" s="82"/>
      <c r="X43" s="82"/>
      <c r="Y43" s="82"/>
      <c r="Z43" s="82"/>
      <c r="AA43" s="82"/>
      <c r="AB43" s="82"/>
      <c r="AC43" s="82"/>
      <c r="AD43" s="82"/>
      <c r="AE43" s="82"/>
      <c r="AF43" s="82"/>
      <c r="AG43" s="82"/>
      <c r="AH43" s="82"/>
      <c r="AI43" s="82"/>
      <c r="AJ43" s="82"/>
      <c r="AK43" s="82"/>
      <c r="AL43" s="82"/>
      <c r="AM43" s="69"/>
      <c r="AN43" s="132"/>
    </row>
    <row r="44" spans="1:41" ht="22.5" customHeight="1" x14ac:dyDescent="0.4">
      <c r="A44" s="182" t="s">
        <v>116</v>
      </c>
      <c r="B44" s="183"/>
      <c r="C44" s="184">
        <v>0</v>
      </c>
      <c r="D44" s="184"/>
      <c r="E44" s="184">
        <v>-345890617</v>
      </c>
      <c r="F44" s="185"/>
      <c r="G44" s="185">
        <v>0</v>
      </c>
      <c r="H44" s="183"/>
      <c r="I44" s="185">
        <v>-345890617</v>
      </c>
      <c r="J44" s="186">
        <v>5.0579865141672864E-3</v>
      </c>
      <c r="K44" s="187"/>
      <c r="L44" s="185">
        <v>0</v>
      </c>
      <c r="M44" s="185"/>
      <c r="N44" s="185">
        <v>-345890617</v>
      </c>
      <c r="O44" s="185"/>
      <c r="P44" s="185">
        <v>0</v>
      </c>
      <c r="Q44" s="183"/>
      <c r="R44" s="185">
        <v>-345890617</v>
      </c>
      <c r="S44" s="185"/>
      <c r="T44" s="188">
        <v>5.0579865141672864E-3</v>
      </c>
      <c r="W44" s="82"/>
      <c r="X44" s="82"/>
      <c r="Y44" s="82"/>
      <c r="Z44" s="82"/>
      <c r="AA44" s="82"/>
      <c r="AB44" s="82"/>
      <c r="AC44" s="82"/>
      <c r="AD44" s="82"/>
      <c r="AE44" s="82"/>
      <c r="AF44" s="82"/>
      <c r="AG44" s="82"/>
      <c r="AH44" s="82"/>
      <c r="AI44" s="82"/>
      <c r="AJ44" s="82"/>
      <c r="AK44" s="82"/>
      <c r="AL44" s="82"/>
      <c r="AM44" s="69"/>
      <c r="AN44" s="132"/>
    </row>
    <row r="45" spans="1:41" ht="22.5" customHeight="1" x14ac:dyDescent="0.4">
      <c r="A45" s="182" t="s">
        <v>112</v>
      </c>
      <c r="B45" s="183"/>
      <c r="C45" s="184">
        <v>0</v>
      </c>
      <c r="D45" s="184"/>
      <c r="E45" s="184">
        <v>-382560142</v>
      </c>
      <c r="F45" s="185"/>
      <c r="G45" s="185">
        <v>0</v>
      </c>
      <c r="H45" s="183"/>
      <c r="I45" s="185">
        <v>-382560142</v>
      </c>
      <c r="J45" s="186">
        <v>5.5942079489653285E-3</v>
      </c>
      <c r="K45" s="187"/>
      <c r="L45" s="185">
        <v>0</v>
      </c>
      <c r="M45" s="185"/>
      <c r="N45" s="185">
        <v>-382560142</v>
      </c>
      <c r="O45" s="185"/>
      <c r="P45" s="185">
        <v>0</v>
      </c>
      <c r="Q45" s="183"/>
      <c r="R45" s="185">
        <v>-382560142</v>
      </c>
      <c r="S45" s="185"/>
      <c r="T45" s="188">
        <v>5.5942079489653285E-3</v>
      </c>
      <c r="W45" s="82"/>
      <c r="X45" s="82"/>
      <c r="Y45" s="82"/>
      <c r="Z45" s="82"/>
      <c r="AA45" s="82"/>
      <c r="AB45" s="82"/>
      <c r="AC45" s="82"/>
      <c r="AD45" s="82"/>
      <c r="AE45" s="82"/>
      <c r="AF45" s="82"/>
      <c r="AG45" s="82"/>
      <c r="AH45" s="82"/>
      <c r="AI45" s="82"/>
      <c r="AJ45" s="82"/>
      <c r="AK45" s="82"/>
      <c r="AL45" s="82"/>
      <c r="AM45" s="69"/>
      <c r="AN45" s="132"/>
    </row>
    <row r="46" spans="1:41" ht="22.5" customHeight="1" x14ac:dyDescent="0.4">
      <c r="A46" s="182" t="s">
        <v>130</v>
      </c>
      <c r="B46" s="183"/>
      <c r="C46" s="184">
        <v>0</v>
      </c>
      <c r="D46" s="184"/>
      <c r="E46" s="184">
        <v>-418515805</v>
      </c>
      <c r="F46" s="185"/>
      <c r="G46" s="185">
        <v>0</v>
      </c>
      <c r="H46" s="183"/>
      <c r="I46" s="185">
        <v>-418515805</v>
      </c>
      <c r="J46" s="186">
        <v>6.1199905219049798E-3</v>
      </c>
      <c r="K46" s="187"/>
      <c r="L46" s="185">
        <v>0</v>
      </c>
      <c r="M46" s="185"/>
      <c r="N46" s="185">
        <v>-418515805</v>
      </c>
      <c r="O46" s="185"/>
      <c r="P46" s="185">
        <v>0</v>
      </c>
      <c r="Q46" s="183"/>
      <c r="R46" s="185">
        <v>-418515805</v>
      </c>
      <c r="S46" s="185"/>
      <c r="T46" s="188">
        <v>6.1199905219049798E-3</v>
      </c>
      <c r="W46" s="82"/>
      <c r="X46" s="82"/>
      <c r="Y46" s="82"/>
      <c r="Z46" s="82"/>
      <c r="AA46" s="82"/>
      <c r="AB46" s="82"/>
      <c r="AC46" s="82"/>
      <c r="AD46" s="82"/>
      <c r="AE46" s="82"/>
      <c r="AF46" s="82"/>
      <c r="AG46" s="82"/>
      <c r="AH46" s="82"/>
      <c r="AI46" s="82"/>
      <c r="AJ46" s="82"/>
      <c r="AK46" s="82"/>
      <c r="AL46" s="82"/>
      <c r="AM46" s="69"/>
      <c r="AN46" s="132"/>
    </row>
    <row r="47" spans="1:41" ht="22.5" customHeight="1" x14ac:dyDescent="0.4">
      <c r="A47" s="182" t="s">
        <v>113</v>
      </c>
      <c r="B47" s="183"/>
      <c r="C47" s="184">
        <v>0</v>
      </c>
      <c r="D47" s="184"/>
      <c r="E47" s="184">
        <v>-548317979</v>
      </c>
      <c r="F47" s="185"/>
      <c r="G47" s="185">
        <v>0</v>
      </c>
      <c r="H47" s="183"/>
      <c r="I47" s="185">
        <v>-548317979</v>
      </c>
      <c r="J47" s="186">
        <v>8.0180982280229386E-3</v>
      </c>
      <c r="K47" s="187"/>
      <c r="L47" s="185">
        <v>0</v>
      </c>
      <c r="M47" s="185"/>
      <c r="N47" s="185">
        <v>-548317979</v>
      </c>
      <c r="O47" s="185"/>
      <c r="P47" s="185">
        <v>0</v>
      </c>
      <c r="Q47" s="183"/>
      <c r="R47" s="185">
        <v>-548317979</v>
      </c>
      <c r="S47" s="185"/>
      <c r="T47" s="188">
        <v>8.0180982280229386E-3</v>
      </c>
      <c r="W47" s="82"/>
      <c r="X47" s="82"/>
      <c r="Y47" s="82"/>
      <c r="Z47" s="82"/>
      <c r="AA47" s="82"/>
      <c r="AB47" s="82"/>
      <c r="AC47" s="82"/>
      <c r="AD47" s="82"/>
      <c r="AE47" s="82"/>
      <c r="AF47" s="82"/>
      <c r="AG47" s="82"/>
      <c r="AH47" s="82"/>
      <c r="AI47" s="82"/>
      <c r="AJ47" s="82"/>
      <c r="AK47" s="82"/>
      <c r="AL47" s="82"/>
      <c r="AM47" s="69"/>
      <c r="AN47" s="132"/>
      <c r="AO47" s="69">
        <v>-74625000</v>
      </c>
    </row>
    <row r="48" spans="1:41" ht="22.5" customHeight="1" x14ac:dyDescent="0.4">
      <c r="A48" s="182" t="s">
        <v>109</v>
      </c>
      <c r="B48" s="183"/>
      <c r="C48" s="184">
        <v>0</v>
      </c>
      <c r="D48" s="184"/>
      <c r="E48" s="184">
        <v>-551203707</v>
      </c>
      <c r="F48" s="185"/>
      <c r="G48" s="185">
        <v>0</v>
      </c>
      <c r="H48" s="183"/>
      <c r="I48" s="185">
        <v>-551203707</v>
      </c>
      <c r="J48" s="186">
        <v>8.0602964623495872E-3</v>
      </c>
      <c r="K48" s="187"/>
      <c r="L48" s="185">
        <v>0</v>
      </c>
      <c r="M48" s="185"/>
      <c r="N48" s="185">
        <v>-551203707</v>
      </c>
      <c r="O48" s="185"/>
      <c r="P48" s="185">
        <v>0</v>
      </c>
      <c r="Q48" s="183"/>
      <c r="R48" s="185">
        <v>-551203707</v>
      </c>
      <c r="S48" s="185"/>
      <c r="T48" s="188">
        <v>8.0602964623495872E-3</v>
      </c>
      <c r="W48" s="82"/>
      <c r="X48" s="82"/>
      <c r="Y48" s="82"/>
      <c r="Z48" s="82"/>
      <c r="AA48" s="82"/>
      <c r="AB48" s="82"/>
      <c r="AC48" s="82"/>
      <c r="AD48" s="82"/>
      <c r="AE48" s="82"/>
      <c r="AF48" s="82"/>
      <c r="AG48" s="82"/>
      <c r="AH48" s="82"/>
      <c r="AI48" s="82"/>
      <c r="AJ48" s="82"/>
      <c r="AK48" s="82"/>
      <c r="AL48" s="82"/>
      <c r="AM48" s="69"/>
      <c r="AN48" s="132"/>
    </row>
    <row r="49" spans="1:40" ht="22.5" customHeight="1" x14ac:dyDescent="0.4">
      <c r="A49" s="182" t="s">
        <v>94</v>
      </c>
      <c r="B49" s="183"/>
      <c r="C49" s="184">
        <v>0</v>
      </c>
      <c r="D49" s="184"/>
      <c r="E49" s="184">
        <v>-559413038</v>
      </c>
      <c r="F49" s="185"/>
      <c r="G49" s="185">
        <v>0</v>
      </c>
      <c r="H49" s="183"/>
      <c r="I49" s="185">
        <v>-559413038</v>
      </c>
      <c r="J49" s="186">
        <v>8.1803421746284369E-3</v>
      </c>
      <c r="K49" s="187"/>
      <c r="L49" s="185">
        <v>0</v>
      </c>
      <c r="M49" s="185"/>
      <c r="N49" s="185">
        <v>-559413038</v>
      </c>
      <c r="O49" s="185"/>
      <c r="P49" s="185">
        <v>0</v>
      </c>
      <c r="Q49" s="183"/>
      <c r="R49" s="185">
        <v>-559413038</v>
      </c>
      <c r="S49" s="185"/>
      <c r="T49" s="188">
        <v>8.1803421746284369E-3</v>
      </c>
      <c r="W49" s="82"/>
      <c r="X49" s="82"/>
      <c r="Y49" s="82"/>
      <c r="Z49" s="82"/>
      <c r="AA49" s="82"/>
      <c r="AB49" s="82"/>
      <c r="AC49" s="82"/>
      <c r="AD49" s="82"/>
      <c r="AE49" s="82"/>
      <c r="AF49" s="82"/>
      <c r="AG49" s="82"/>
      <c r="AH49" s="82"/>
      <c r="AI49" s="82"/>
      <c r="AJ49" s="82"/>
      <c r="AK49" s="82"/>
      <c r="AL49" s="82"/>
      <c r="AM49" s="69"/>
      <c r="AN49" s="132"/>
    </row>
    <row r="50" spans="1:40" ht="22.5" customHeight="1" x14ac:dyDescent="0.4">
      <c r="A50" s="182" t="s">
        <v>133</v>
      </c>
      <c r="B50" s="183"/>
      <c r="C50" s="184">
        <v>0</v>
      </c>
      <c r="D50" s="184"/>
      <c r="E50" s="184">
        <v>-616019543</v>
      </c>
      <c r="F50" s="185"/>
      <c r="G50" s="185">
        <v>0</v>
      </c>
      <c r="H50" s="183"/>
      <c r="I50" s="185">
        <v>-616019543</v>
      </c>
      <c r="J50" s="186">
        <v>9.0081036831290932E-3</v>
      </c>
      <c r="K50" s="187"/>
      <c r="L50" s="185">
        <v>0</v>
      </c>
      <c r="M50" s="185"/>
      <c r="N50" s="185">
        <v>-616019543</v>
      </c>
      <c r="O50" s="185"/>
      <c r="P50" s="185">
        <v>0</v>
      </c>
      <c r="Q50" s="183"/>
      <c r="R50" s="185">
        <v>-616019543</v>
      </c>
      <c r="S50" s="185"/>
      <c r="T50" s="188">
        <v>9.0081036831290932E-3</v>
      </c>
      <c r="W50" s="82"/>
      <c r="X50" s="82"/>
      <c r="Y50" s="82"/>
      <c r="Z50" s="82"/>
      <c r="AA50" s="82"/>
      <c r="AB50" s="82"/>
      <c r="AC50" s="82"/>
      <c r="AD50" s="82"/>
      <c r="AE50" s="82"/>
      <c r="AF50" s="82"/>
      <c r="AG50" s="82"/>
      <c r="AH50" s="82"/>
      <c r="AI50" s="82"/>
      <c r="AJ50" s="82"/>
      <c r="AK50" s="82"/>
      <c r="AL50" s="82"/>
      <c r="AM50" s="69"/>
      <c r="AN50" s="132"/>
    </row>
    <row r="51" spans="1:40" ht="22.5" customHeight="1" x14ac:dyDescent="0.4">
      <c r="A51" s="182" t="s">
        <v>102</v>
      </c>
      <c r="B51" s="183"/>
      <c r="C51" s="184">
        <v>0</v>
      </c>
      <c r="D51" s="184"/>
      <c r="E51" s="184">
        <v>-663718506</v>
      </c>
      <c r="F51" s="185"/>
      <c r="G51" s="185">
        <v>0</v>
      </c>
      <c r="H51" s="183"/>
      <c r="I51" s="185">
        <v>-663718506</v>
      </c>
      <c r="J51" s="186">
        <v>9.7056094833334518E-3</v>
      </c>
      <c r="K51" s="187"/>
      <c r="L51" s="185">
        <v>0</v>
      </c>
      <c r="M51" s="185"/>
      <c r="N51" s="185">
        <v>-663718506</v>
      </c>
      <c r="O51" s="185"/>
      <c r="P51" s="185">
        <v>0</v>
      </c>
      <c r="Q51" s="183"/>
      <c r="R51" s="185">
        <v>-663718506</v>
      </c>
      <c r="S51" s="185"/>
      <c r="T51" s="188">
        <v>9.7056094833334518E-3</v>
      </c>
    </row>
    <row r="52" spans="1:40" ht="22.5" customHeight="1" x14ac:dyDescent="0.4">
      <c r="A52" s="182" t="s">
        <v>105</v>
      </c>
      <c r="B52" s="183"/>
      <c r="C52" s="184">
        <v>0</v>
      </c>
      <c r="D52" s="184"/>
      <c r="E52" s="184">
        <v>-664183696</v>
      </c>
      <c r="F52" s="185"/>
      <c r="G52" s="185">
        <v>0</v>
      </c>
      <c r="H52" s="183"/>
      <c r="I52" s="185">
        <v>-664183696</v>
      </c>
      <c r="J52" s="186">
        <v>9.7124119943900779E-3</v>
      </c>
      <c r="K52" s="187"/>
      <c r="L52" s="185">
        <v>0</v>
      </c>
      <c r="M52" s="185"/>
      <c r="N52" s="185">
        <v>-664183696</v>
      </c>
      <c r="O52" s="185"/>
      <c r="P52" s="185">
        <v>0</v>
      </c>
      <c r="Q52" s="183"/>
      <c r="R52" s="185">
        <v>-664183696</v>
      </c>
      <c r="S52" s="185"/>
      <c r="T52" s="188">
        <v>9.7124119943900779E-3</v>
      </c>
    </row>
    <row r="53" spans="1:40" ht="22.5" customHeight="1" x14ac:dyDescent="0.4">
      <c r="A53" s="182" t="s">
        <v>111</v>
      </c>
      <c r="B53" s="183"/>
      <c r="C53" s="184">
        <v>0</v>
      </c>
      <c r="D53" s="184"/>
      <c r="E53" s="184">
        <v>-688876650</v>
      </c>
      <c r="F53" s="185"/>
      <c r="G53" s="185">
        <v>0</v>
      </c>
      <c r="H53" s="183"/>
      <c r="I53" s="185">
        <v>-688876650</v>
      </c>
      <c r="J53" s="186">
        <v>1.0073499061192336E-2</v>
      </c>
      <c r="K53" s="187"/>
      <c r="L53" s="185">
        <v>0</v>
      </c>
      <c r="M53" s="185"/>
      <c r="N53" s="185">
        <v>-688876650</v>
      </c>
      <c r="O53" s="185"/>
      <c r="P53" s="185">
        <v>0</v>
      </c>
      <c r="Q53" s="183"/>
      <c r="R53" s="185">
        <v>-688876650</v>
      </c>
      <c r="S53" s="185"/>
      <c r="T53" s="188">
        <v>1.0073499061192336E-2</v>
      </c>
    </row>
    <row r="54" spans="1:40" ht="22.5" customHeight="1" x14ac:dyDescent="0.4">
      <c r="A54" s="182" t="s">
        <v>119</v>
      </c>
      <c r="B54" s="183"/>
      <c r="C54" s="184">
        <v>0</v>
      </c>
      <c r="D54" s="184"/>
      <c r="E54" s="184">
        <v>-800806680</v>
      </c>
      <c r="F54" s="185"/>
      <c r="G54" s="185">
        <v>0</v>
      </c>
      <c r="H54" s="183"/>
      <c r="I54" s="185">
        <v>-800806680</v>
      </c>
      <c r="J54" s="186">
        <v>1.1710260957715072E-2</v>
      </c>
      <c r="K54" s="187"/>
      <c r="L54" s="185">
        <v>0</v>
      </c>
      <c r="M54" s="185"/>
      <c r="N54" s="185">
        <v>-800806680</v>
      </c>
      <c r="O54" s="185"/>
      <c r="P54" s="185">
        <v>0</v>
      </c>
      <c r="Q54" s="183"/>
      <c r="R54" s="185">
        <v>-800806680</v>
      </c>
      <c r="S54" s="185"/>
      <c r="T54" s="188">
        <v>1.1710260957715072E-2</v>
      </c>
    </row>
    <row r="55" spans="1:40" ht="22.5" customHeight="1" x14ac:dyDescent="0.4">
      <c r="A55" s="182" t="s">
        <v>122</v>
      </c>
      <c r="B55" s="183"/>
      <c r="C55" s="184">
        <v>0</v>
      </c>
      <c r="D55" s="184"/>
      <c r="E55" s="184">
        <v>-801380047</v>
      </c>
      <c r="F55" s="185"/>
      <c r="G55" s="185">
        <v>0</v>
      </c>
      <c r="H55" s="183"/>
      <c r="I55" s="185">
        <v>-801380047</v>
      </c>
      <c r="J55" s="186">
        <v>1.1718645349806486E-2</v>
      </c>
      <c r="K55" s="187"/>
      <c r="L55" s="185">
        <v>0</v>
      </c>
      <c r="M55" s="185"/>
      <c r="N55" s="185">
        <v>-801380047</v>
      </c>
      <c r="O55" s="185"/>
      <c r="P55" s="185">
        <v>0</v>
      </c>
      <c r="Q55" s="183"/>
      <c r="R55" s="185">
        <v>-801380047</v>
      </c>
      <c r="S55" s="185"/>
      <c r="T55" s="188">
        <v>1.1718645349806486E-2</v>
      </c>
    </row>
    <row r="56" spans="1:40" ht="22.5" customHeight="1" x14ac:dyDescent="0.4">
      <c r="A56" s="182" t="s">
        <v>93</v>
      </c>
      <c r="B56" s="183"/>
      <c r="C56" s="184">
        <v>0</v>
      </c>
      <c r="D56" s="184"/>
      <c r="E56" s="184">
        <v>-971783280</v>
      </c>
      <c r="F56" s="185"/>
      <c r="G56" s="185">
        <v>0</v>
      </c>
      <c r="H56" s="183"/>
      <c r="I56" s="185">
        <v>-971783280</v>
      </c>
      <c r="J56" s="186">
        <v>1.4210465630911438E-2</v>
      </c>
      <c r="K56" s="187"/>
      <c r="L56" s="185">
        <v>0</v>
      </c>
      <c r="M56" s="185"/>
      <c r="N56" s="185">
        <v>-971783280</v>
      </c>
      <c r="O56" s="185"/>
      <c r="P56" s="185">
        <v>0</v>
      </c>
      <c r="Q56" s="183"/>
      <c r="R56" s="185">
        <v>-971783280</v>
      </c>
      <c r="S56" s="185"/>
      <c r="T56" s="188">
        <v>1.4210465630911438E-2</v>
      </c>
      <c r="W56" s="170"/>
    </row>
    <row r="57" spans="1:40" ht="22.5" customHeight="1" x14ac:dyDescent="0.4">
      <c r="A57" s="182" t="s">
        <v>126</v>
      </c>
      <c r="B57" s="183"/>
      <c r="C57" s="184">
        <v>0</v>
      </c>
      <c r="D57" s="184"/>
      <c r="E57" s="184">
        <v>-1049478228</v>
      </c>
      <c r="F57" s="185"/>
      <c r="G57" s="185">
        <v>0</v>
      </c>
      <c r="H57" s="183"/>
      <c r="I57" s="185">
        <v>-1049478228</v>
      </c>
      <c r="J57" s="186">
        <v>1.5346605149847647E-2</v>
      </c>
      <c r="K57" s="187"/>
      <c r="L57" s="185">
        <v>0</v>
      </c>
      <c r="M57" s="185"/>
      <c r="N57" s="185">
        <v>-1049478228</v>
      </c>
      <c r="O57" s="185"/>
      <c r="P57" s="185">
        <v>0</v>
      </c>
      <c r="Q57" s="183"/>
      <c r="R57" s="185">
        <v>-1049478228</v>
      </c>
      <c r="S57" s="185"/>
      <c r="T57" s="188">
        <v>1.5346605149847647E-2</v>
      </c>
    </row>
    <row r="58" spans="1:40" ht="22.5" customHeight="1" x14ac:dyDescent="0.4">
      <c r="A58" s="182" t="s">
        <v>100</v>
      </c>
      <c r="B58" s="183"/>
      <c r="C58" s="184">
        <v>0</v>
      </c>
      <c r="D58" s="184"/>
      <c r="E58" s="184">
        <v>-1674298296</v>
      </c>
      <c r="F58" s="185"/>
      <c r="G58" s="185">
        <v>0</v>
      </c>
      <c r="H58" s="183"/>
      <c r="I58" s="185">
        <v>-1674298296</v>
      </c>
      <c r="J58" s="186">
        <v>2.4483399623012228E-2</v>
      </c>
      <c r="K58" s="187"/>
      <c r="L58" s="185">
        <v>0</v>
      </c>
      <c r="M58" s="185"/>
      <c r="N58" s="185">
        <v>-1674298296</v>
      </c>
      <c r="O58" s="185"/>
      <c r="P58" s="185">
        <v>0</v>
      </c>
      <c r="Q58" s="183"/>
      <c r="R58" s="185">
        <v>-1674298296</v>
      </c>
      <c r="S58" s="185"/>
      <c r="T58" s="188">
        <v>2.4483399623012228E-2</v>
      </c>
    </row>
    <row r="59" spans="1:40" ht="22.5" customHeight="1" x14ac:dyDescent="0.4">
      <c r="A59" s="182" t="s">
        <v>90</v>
      </c>
      <c r="B59" s="183"/>
      <c r="C59" s="184">
        <v>0</v>
      </c>
      <c r="D59" s="184"/>
      <c r="E59" s="184">
        <v>-1791117351</v>
      </c>
      <c r="F59" s="185"/>
      <c r="G59" s="185">
        <v>0</v>
      </c>
      <c r="H59" s="183"/>
      <c r="I59" s="185">
        <v>-1791117351</v>
      </c>
      <c r="J59" s="186">
        <v>2.6191654128186522E-2</v>
      </c>
      <c r="K59" s="187"/>
      <c r="L59" s="185">
        <v>0</v>
      </c>
      <c r="M59" s="185"/>
      <c r="N59" s="185">
        <v>-1791117351</v>
      </c>
      <c r="O59" s="185"/>
      <c r="P59" s="185">
        <v>0</v>
      </c>
      <c r="Q59" s="183"/>
      <c r="R59" s="185">
        <v>-1791117351</v>
      </c>
      <c r="S59" s="185"/>
      <c r="T59" s="188">
        <v>2.6191654128186522E-2</v>
      </c>
    </row>
    <row r="60" spans="1:40" ht="22.5" customHeight="1" x14ac:dyDescent="0.4">
      <c r="A60" s="182" t="s">
        <v>78</v>
      </c>
      <c r="B60" s="183"/>
      <c r="C60" s="184">
        <v>0</v>
      </c>
      <c r="D60" s="184"/>
      <c r="E60" s="184">
        <v>-1819344969</v>
      </c>
      <c r="F60" s="185"/>
      <c r="G60" s="185">
        <v>0</v>
      </c>
      <c r="H60" s="183"/>
      <c r="I60" s="185">
        <v>-1819344969</v>
      </c>
      <c r="J60" s="186">
        <v>2.6604428873015944E-2</v>
      </c>
      <c r="K60" s="187"/>
      <c r="L60" s="185">
        <v>0</v>
      </c>
      <c r="M60" s="185"/>
      <c r="N60" s="185">
        <v>-1819344969</v>
      </c>
      <c r="O60" s="185"/>
      <c r="P60" s="185">
        <v>0</v>
      </c>
      <c r="Q60" s="183"/>
      <c r="R60" s="185">
        <v>-1819344969</v>
      </c>
      <c r="S60" s="185"/>
      <c r="T60" s="188">
        <v>2.6604428873015944E-2</v>
      </c>
    </row>
    <row r="61" spans="1:40" ht="22.5" customHeight="1" x14ac:dyDescent="0.4">
      <c r="A61" s="182" t="s">
        <v>77</v>
      </c>
      <c r="B61" s="183"/>
      <c r="C61" s="184">
        <v>0</v>
      </c>
      <c r="D61" s="184"/>
      <c r="E61" s="184">
        <v>0</v>
      </c>
      <c r="F61" s="185"/>
      <c r="G61" s="185">
        <v>-1955008306</v>
      </c>
      <c r="H61" s="183"/>
      <c r="I61" s="185">
        <v>-1955008306</v>
      </c>
      <c r="J61" s="186">
        <v>2.8588244840515666E-2</v>
      </c>
      <c r="K61" s="187"/>
      <c r="L61" s="185">
        <v>0</v>
      </c>
      <c r="M61" s="185"/>
      <c r="N61" s="185">
        <v>0</v>
      </c>
      <c r="O61" s="185"/>
      <c r="P61" s="185">
        <v>-1955008306</v>
      </c>
      <c r="Q61" s="183"/>
      <c r="R61" s="185">
        <v>-1955008306</v>
      </c>
      <c r="S61" s="185"/>
      <c r="T61" s="188">
        <v>2.8588244840515666E-2</v>
      </c>
    </row>
    <row r="62" spans="1:40" ht="26.25" customHeight="1" x14ac:dyDescent="0.4">
      <c r="A62" s="182" t="s">
        <v>101</v>
      </c>
      <c r="B62" s="183"/>
      <c r="C62" s="184">
        <v>1044100119</v>
      </c>
      <c r="D62" s="184"/>
      <c r="E62" s="184">
        <v>-3011971500</v>
      </c>
      <c r="F62" s="185"/>
      <c r="G62" s="185">
        <v>0</v>
      </c>
      <c r="H62" s="183"/>
      <c r="I62" s="185">
        <v>-1967871381</v>
      </c>
      <c r="J62" s="186">
        <v>2.8776342628322158E-2</v>
      </c>
      <c r="K62" s="187"/>
      <c r="L62" s="185">
        <v>1044100119</v>
      </c>
      <c r="M62" s="185"/>
      <c r="N62" s="185">
        <v>-3011971500</v>
      </c>
      <c r="O62" s="185"/>
      <c r="P62" s="185">
        <v>0</v>
      </c>
      <c r="Q62" s="183"/>
      <c r="R62" s="185">
        <v>-1967871381</v>
      </c>
      <c r="S62" s="185"/>
      <c r="T62" s="188">
        <v>2.8776342628322158E-2</v>
      </c>
    </row>
    <row r="63" spans="1:40" ht="22.5" customHeight="1" x14ac:dyDescent="0.4">
      <c r="A63" s="182" t="s">
        <v>83</v>
      </c>
      <c r="B63" s="183"/>
      <c r="C63" s="184">
        <v>0</v>
      </c>
      <c r="D63" s="184"/>
      <c r="E63" s="184">
        <v>-2230648200</v>
      </c>
      <c r="F63" s="185"/>
      <c r="G63" s="185">
        <v>0</v>
      </c>
      <c r="H63" s="183"/>
      <c r="I63" s="185">
        <v>-2230648200</v>
      </c>
      <c r="J63" s="186">
        <v>3.2618949341003754E-2</v>
      </c>
      <c r="K63" s="187"/>
      <c r="L63" s="185">
        <v>0</v>
      </c>
      <c r="M63" s="185"/>
      <c r="N63" s="185">
        <v>-2230648200</v>
      </c>
      <c r="O63" s="185"/>
      <c r="P63" s="185">
        <v>0</v>
      </c>
      <c r="Q63" s="183"/>
      <c r="R63" s="185">
        <v>-2230648200</v>
      </c>
      <c r="S63" s="185"/>
      <c r="T63" s="188">
        <v>3.2618949341003754E-2</v>
      </c>
    </row>
    <row r="64" spans="1:40" ht="22.5" customHeight="1" x14ac:dyDescent="0.4">
      <c r="A64" s="182" t="s">
        <v>89</v>
      </c>
      <c r="B64" s="183"/>
      <c r="C64" s="184">
        <v>0</v>
      </c>
      <c r="D64" s="184"/>
      <c r="E64" s="184">
        <v>-2608563166</v>
      </c>
      <c r="F64" s="185"/>
      <c r="G64" s="185">
        <v>0</v>
      </c>
      <c r="H64" s="183"/>
      <c r="I64" s="185">
        <v>-2608563166</v>
      </c>
      <c r="J64" s="186">
        <v>3.8145230504999558E-2</v>
      </c>
      <c r="K64" s="187"/>
      <c r="L64" s="185">
        <v>0</v>
      </c>
      <c r="M64" s="185"/>
      <c r="N64" s="185">
        <v>-2608563166</v>
      </c>
      <c r="O64" s="185"/>
      <c r="P64" s="185">
        <v>0</v>
      </c>
      <c r="Q64" s="183"/>
      <c r="R64" s="185">
        <v>-2608563166</v>
      </c>
      <c r="S64" s="185"/>
      <c r="T64" s="188">
        <v>3.8145230504999558E-2</v>
      </c>
    </row>
    <row r="65" spans="1:26" ht="22.5" customHeight="1" x14ac:dyDescent="0.4">
      <c r="A65" s="182" t="s">
        <v>81</v>
      </c>
      <c r="B65" s="183"/>
      <c r="C65" s="184">
        <v>0</v>
      </c>
      <c r="D65" s="184"/>
      <c r="E65" s="184">
        <v>-3244562051</v>
      </c>
      <c r="F65" s="185"/>
      <c r="G65" s="185">
        <v>0</v>
      </c>
      <c r="H65" s="183"/>
      <c r="I65" s="185">
        <v>-3244562051</v>
      </c>
      <c r="J65" s="186">
        <v>4.7445493724789158E-2</v>
      </c>
      <c r="K65" s="187"/>
      <c r="L65" s="185">
        <v>0</v>
      </c>
      <c r="M65" s="185"/>
      <c r="N65" s="185">
        <v>-3244562051</v>
      </c>
      <c r="O65" s="185"/>
      <c r="P65" s="185">
        <v>0</v>
      </c>
      <c r="Q65" s="183"/>
      <c r="R65" s="185">
        <v>-3244562051</v>
      </c>
      <c r="S65" s="185"/>
      <c r="T65" s="188">
        <v>4.7445493724789158E-2</v>
      </c>
    </row>
    <row r="66" spans="1:26" ht="22.5" customHeight="1" x14ac:dyDescent="0.4">
      <c r="A66" s="182" t="s">
        <v>84</v>
      </c>
      <c r="B66" s="183"/>
      <c r="C66" s="184">
        <v>0</v>
      </c>
      <c r="D66" s="184"/>
      <c r="E66" s="184">
        <v>-4051695115</v>
      </c>
      <c r="F66" s="185"/>
      <c r="G66" s="185">
        <v>0</v>
      </c>
      <c r="H66" s="183"/>
      <c r="I66" s="185">
        <v>-4051695115</v>
      </c>
      <c r="J66" s="186">
        <v>5.924826590825813E-2</v>
      </c>
      <c r="K66" s="187"/>
      <c r="L66" s="185">
        <v>0</v>
      </c>
      <c r="M66" s="185"/>
      <c r="N66" s="185">
        <v>-4051695115</v>
      </c>
      <c r="O66" s="185"/>
      <c r="P66" s="185">
        <v>0</v>
      </c>
      <c r="Q66" s="183"/>
      <c r="R66" s="185">
        <v>-4051695115</v>
      </c>
      <c r="S66" s="185"/>
      <c r="T66" s="188">
        <v>5.924826590825813E-2</v>
      </c>
    </row>
    <row r="67" spans="1:26" ht="22.5" customHeight="1" x14ac:dyDescent="0.4">
      <c r="A67" s="182" t="s">
        <v>82</v>
      </c>
      <c r="B67" s="183"/>
      <c r="C67" s="184">
        <v>9330000000</v>
      </c>
      <c r="D67" s="184"/>
      <c r="E67" s="184">
        <v>-14251794255</v>
      </c>
      <c r="F67" s="185"/>
      <c r="G67" s="185">
        <v>0</v>
      </c>
      <c r="H67" s="183"/>
      <c r="I67" s="185">
        <v>-4921794255</v>
      </c>
      <c r="J67" s="186">
        <v>7.1971796122171264E-2</v>
      </c>
      <c r="K67" s="187"/>
      <c r="L67" s="185">
        <v>9330000000</v>
      </c>
      <c r="M67" s="185"/>
      <c r="N67" s="185">
        <v>-14251794255</v>
      </c>
      <c r="O67" s="185"/>
      <c r="P67" s="185">
        <v>0</v>
      </c>
      <c r="Q67" s="183"/>
      <c r="R67" s="185">
        <v>-4921794255</v>
      </c>
      <c r="S67" s="185"/>
      <c r="T67" s="188">
        <v>7.1971796122171264E-2</v>
      </c>
      <c r="X67" s="132"/>
      <c r="Z67" s="69"/>
    </row>
    <row r="68" spans="1:26" ht="22.5" customHeight="1" x14ac:dyDescent="0.4">
      <c r="A68" s="182" t="s">
        <v>73</v>
      </c>
      <c r="B68" s="183"/>
      <c r="C68" s="184">
        <v>0</v>
      </c>
      <c r="D68" s="184"/>
      <c r="E68" s="184">
        <v>-5052954960</v>
      </c>
      <c r="F68" s="185"/>
      <c r="G68" s="185">
        <v>0</v>
      </c>
      <c r="H68" s="183"/>
      <c r="I68" s="185">
        <v>-5052954960</v>
      </c>
      <c r="J68" s="186">
        <v>7.3889769737161437E-2</v>
      </c>
      <c r="K68" s="187"/>
      <c r="L68" s="185">
        <v>0</v>
      </c>
      <c r="M68" s="185"/>
      <c r="N68" s="185">
        <v>-5052954960</v>
      </c>
      <c r="O68" s="185"/>
      <c r="P68" s="185">
        <v>0</v>
      </c>
      <c r="Q68" s="183"/>
      <c r="R68" s="185">
        <v>-5052954960</v>
      </c>
      <c r="S68" s="185"/>
      <c r="T68" s="188">
        <v>7.3889769737161437E-2</v>
      </c>
      <c r="X68" s="69"/>
    </row>
    <row r="69" spans="1:26" ht="22.5" customHeight="1" x14ac:dyDescent="0.4">
      <c r="A69" s="189" t="s">
        <v>86</v>
      </c>
      <c r="B69" s="183"/>
      <c r="C69" s="184">
        <v>0</v>
      </c>
      <c r="D69" s="184"/>
      <c r="E69" s="184">
        <v>-5126866694</v>
      </c>
      <c r="F69" s="185"/>
      <c r="G69" s="185">
        <v>0</v>
      </c>
      <c r="H69" s="183"/>
      <c r="I69" s="185">
        <v>-5126866694</v>
      </c>
      <c r="J69" s="186">
        <v>0</v>
      </c>
      <c r="K69" s="187"/>
      <c r="L69" s="185">
        <v>0</v>
      </c>
      <c r="M69" s="185"/>
      <c r="N69" s="185">
        <v>-5126866694</v>
      </c>
      <c r="O69" s="185"/>
      <c r="P69" s="185">
        <v>0</v>
      </c>
      <c r="Q69" s="183"/>
      <c r="R69" s="185">
        <v>-5126866694</v>
      </c>
      <c r="S69" s="185"/>
      <c r="T69" s="188">
        <v>7.4970587011284603E-2</v>
      </c>
    </row>
    <row r="70" spans="1:26" ht="22.5" customHeight="1" x14ac:dyDescent="0.4">
      <c r="A70" s="182" t="s">
        <v>85</v>
      </c>
      <c r="B70" s="183"/>
      <c r="C70" s="184">
        <v>0</v>
      </c>
      <c r="D70" s="184"/>
      <c r="E70" s="184">
        <v>-5725081826</v>
      </c>
      <c r="F70" s="185"/>
      <c r="G70" s="185">
        <v>0</v>
      </c>
      <c r="H70" s="183"/>
      <c r="I70" s="185">
        <v>-5725081826</v>
      </c>
      <c r="J70" s="186">
        <v>8.3718335349964756E-2</v>
      </c>
      <c r="K70" s="187"/>
      <c r="L70" s="185">
        <v>0</v>
      </c>
      <c r="M70" s="185"/>
      <c r="N70" s="185">
        <v>-5725081826</v>
      </c>
      <c r="O70" s="185"/>
      <c r="P70" s="185">
        <v>0</v>
      </c>
      <c r="Q70" s="183"/>
      <c r="R70" s="185">
        <v>-5725081826</v>
      </c>
      <c r="S70" s="185"/>
      <c r="T70" s="188">
        <v>8.3718335349964756E-2</v>
      </c>
    </row>
    <row r="71" spans="1:26" ht="22.5" customHeight="1" x14ac:dyDescent="0.4">
      <c r="A71" s="182" t="s">
        <v>96</v>
      </c>
      <c r="B71" s="183"/>
      <c r="C71" s="184">
        <v>0</v>
      </c>
      <c r="D71" s="184"/>
      <c r="E71" s="184">
        <v>-5820740193</v>
      </c>
      <c r="F71" s="185"/>
      <c r="G71" s="185">
        <v>0</v>
      </c>
      <c r="H71" s="183"/>
      <c r="I71" s="185">
        <v>-5820740193</v>
      </c>
      <c r="J71" s="186">
        <v>8.511715540021568E-2</v>
      </c>
      <c r="K71" s="187"/>
      <c r="L71" s="185">
        <v>0</v>
      </c>
      <c r="M71" s="185"/>
      <c r="N71" s="185">
        <v>-5820740193</v>
      </c>
      <c r="O71" s="185"/>
      <c r="P71" s="185">
        <v>0</v>
      </c>
      <c r="Q71" s="183"/>
      <c r="R71" s="185">
        <v>-5820740193</v>
      </c>
      <c r="S71" s="185"/>
      <c r="T71" s="188">
        <v>8.511715540021568E-2</v>
      </c>
    </row>
    <row r="72" spans="1:26" ht="22.5" customHeight="1" x14ac:dyDescent="0.4">
      <c r="A72" s="182" t="s">
        <v>76</v>
      </c>
      <c r="B72" s="183"/>
      <c r="C72" s="184">
        <v>0</v>
      </c>
      <c r="D72" s="184"/>
      <c r="E72" s="184">
        <v>-8940817632</v>
      </c>
      <c r="F72" s="185"/>
      <c r="G72" s="185">
        <v>0</v>
      </c>
      <c r="H72" s="183"/>
      <c r="I72" s="185">
        <v>-8940817632</v>
      </c>
      <c r="J72" s="186">
        <v>0.13074230055880667</v>
      </c>
      <c r="K72" s="187"/>
      <c r="L72" s="185">
        <v>0</v>
      </c>
      <c r="M72" s="185"/>
      <c r="N72" s="185">
        <v>-8940817632</v>
      </c>
      <c r="O72" s="185"/>
      <c r="P72" s="185">
        <v>0</v>
      </c>
      <c r="Q72" s="183"/>
      <c r="R72" s="185">
        <v>-8940817632</v>
      </c>
      <c r="S72" s="185"/>
      <c r="T72" s="188">
        <v>0.13074230055880667</v>
      </c>
    </row>
    <row r="73" spans="1:26" ht="22.5" customHeight="1" x14ac:dyDescent="0.4">
      <c r="A73" s="182" t="s">
        <v>79</v>
      </c>
      <c r="B73" s="183"/>
      <c r="C73" s="184">
        <v>0</v>
      </c>
      <c r="D73" s="184"/>
      <c r="E73" s="184">
        <v>-10054011324</v>
      </c>
      <c r="F73" s="185"/>
      <c r="G73" s="185">
        <v>0</v>
      </c>
      <c r="H73" s="183"/>
      <c r="I73" s="185">
        <v>-10054011324</v>
      </c>
      <c r="J73" s="186">
        <v>0.14702062210053296</v>
      </c>
      <c r="K73" s="187"/>
      <c r="L73" s="185">
        <v>0</v>
      </c>
      <c r="M73" s="185"/>
      <c r="N73" s="185">
        <v>-10054011324</v>
      </c>
      <c r="O73" s="185"/>
      <c r="P73" s="185">
        <v>0</v>
      </c>
      <c r="Q73" s="183"/>
      <c r="R73" s="185">
        <v>-10054011324</v>
      </c>
      <c r="S73" s="185"/>
      <c r="T73" s="188">
        <v>0.14702062210053296</v>
      </c>
    </row>
    <row r="74" spans="1:26" ht="22.5" customHeight="1" thickBot="1" x14ac:dyDescent="0.45">
      <c r="A74" s="221" t="s">
        <v>74</v>
      </c>
      <c r="B74" s="183"/>
      <c r="C74" s="184">
        <v>0</v>
      </c>
      <c r="D74" s="184"/>
      <c r="E74" s="184">
        <v>-11203165980</v>
      </c>
      <c r="F74" s="185"/>
      <c r="G74" s="185">
        <v>0</v>
      </c>
      <c r="H74" s="183"/>
      <c r="I74" s="185">
        <v>-11203165980</v>
      </c>
      <c r="J74" s="186">
        <v>3.2812316522530027E-2</v>
      </c>
      <c r="K74" s="187"/>
      <c r="L74" s="185">
        <v>0</v>
      </c>
      <c r="M74" s="185"/>
      <c r="N74" s="185">
        <v>-11203165980</v>
      </c>
      <c r="O74" s="185"/>
      <c r="P74" s="185">
        <v>0</v>
      </c>
      <c r="Q74" s="183"/>
      <c r="R74" s="185">
        <v>-11203165980</v>
      </c>
      <c r="S74" s="185"/>
      <c r="T74" s="188">
        <v>3.2812316522530027E-2</v>
      </c>
    </row>
    <row r="75" spans="1:26" ht="18.75" thickBot="1" x14ac:dyDescent="0.45">
      <c r="A75" s="5" t="s">
        <v>2</v>
      </c>
      <c r="B75" s="6"/>
      <c r="C75" s="158">
        <f>SUM(C11:C74)</f>
        <v>10751321626</v>
      </c>
      <c r="D75" s="80"/>
      <c r="E75" s="158">
        <f>SUM(E11:E74)</f>
        <v>-91540672013</v>
      </c>
      <c r="F75" s="81"/>
      <c r="G75" s="158">
        <f>SUM(G11:G74)</f>
        <v>7750996393</v>
      </c>
      <c r="H75" s="6"/>
      <c r="I75" s="158">
        <f>SUM(I11:I74)</f>
        <v>-73038353994</v>
      </c>
      <c r="J75" s="159">
        <f>SUM(J11:J74)</f>
        <v>0.87054449231211573</v>
      </c>
      <c r="L75" s="158">
        <f>SUM(L11:L74)</f>
        <v>10751321626</v>
      </c>
      <c r="M75" s="81"/>
      <c r="N75" s="158">
        <f>SUM(N11:N74)</f>
        <v>-91540672013</v>
      </c>
      <c r="O75" s="81"/>
      <c r="P75" s="158">
        <f>SUM(P11:P74)</f>
        <v>7750996393</v>
      </c>
      <c r="Q75" s="6"/>
      <c r="R75" s="158">
        <f>SUM(R11:R74)</f>
        <v>-73038353994</v>
      </c>
      <c r="S75" s="81"/>
      <c r="T75" s="160">
        <f>SUM(T11:T74)</f>
        <v>1.9656751508122652</v>
      </c>
      <c r="U75" s="171"/>
    </row>
    <row r="76" spans="1:26" ht="18.75" thickTop="1" x14ac:dyDescent="0.4">
      <c r="C76" s="131"/>
      <c r="E76" s="169"/>
      <c r="G76" s="131"/>
      <c r="L76" s="131"/>
      <c r="N76" s="131"/>
      <c r="P76" s="131"/>
      <c r="S76" s="48"/>
      <c r="U76" s="171"/>
    </row>
    <row r="77" spans="1:26" ht="18" x14ac:dyDescent="0.4">
      <c r="E77" s="48"/>
      <c r="G77" s="126"/>
      <c r="I77" s="126"/>
      <c r="N77" s="131"/>
      <c r="P77" s="131"/>
      <c r="U77" s="171"/>
    </row>
    <row r="78" spans="1:26" ht="18" x14ac:dyDescent="0.4">
      <c r="N78" s="131"/>
      <c r="P78" s="131"/>
      <c r="U78" s="171"/>
    </row>
    <row r="79" spans="1:26" ht="18" x14ac:dyDescent="0.4">
      <c r="E79" s="48"/>
      <c r="L79" s="131"/>
      <c r="N79" s="131"/>
      <c r="P79" s="131"/>
      <c r="U79" s="171"/>
    </row>
    <row r="80" spans="1:26" ht="18" x14ac:dyDescent="0.4">
      <c r="P80" s="131"/>
      <c r="R80" s="126"/>
      <c r="U80" s="171"/>
    </row>
    <row r="81" spans="5:21" ht="18" x14ac:dyDescent="0.4">
      <c r="E81" s="48"/>
      <c r="N81" s="126"/>
      <c r="R81" s="126"/>
      <c r="U81" s="171"/>
    </row>
    <row r="82" spans="5:21" ht="18" x14ac:dyDescent="0.4">
      <c r="P82" s="131"/>
      <c r="R82" s="126"/>
      <c r="U82" s="171"/>
    </row>
    <row r="83" spans="5:21" ht="18" x14ac:dyDescent="0.4">
      <c r="N83" s="126"/>
      <c r="R83" s="126"/>
      <c r="U83" s="171"/>
    </row>
    <row r="84" spans="5:21" ht="18" x14ac:dyDescent="0.4">
      <c r="N84" s="126"/>
      <c r="R84" s="126"/>
      <c r="U84" s="171"/>
    </row>
    <row r="85" spans="5:21" ht="18" x14ac:dyDescent="0.4">
      <c r="R85" s="126"/>
      <c r="U85" s="171"/>
    </row>
    <row r="86" spans="5:21" ht="18" x14ac:dyDescent="0.4">
      <c r="U86" s="171"/>
    </row>
    <row r="87" spans="5:21" ht="18" x14ac:dyDescent="0.4">
      <c r="U87" s="171"/>
    </row>
    <row r="88" spans="5:21" ht="18" x14ac:dyDescent="0.4">
      <c r="U88" s="171"/>
    </row>
    <row r="89" spans="5:21" ht="18" x14ac:dyDescent="0.4">
      <c r="U89" s="171"/>
    </row>
    <row r="90" spans="5:21" ht="18" x14ac:dyDescent="0.4">
      <c r="U90" s="171"/>
    </row>
    <row r="91" spans="5:21" ht="18" x14ac:dyDescent="0.4">
      <c r="U91" s="171"/>
    </row>
    <row r="92" spans="5:21" ht="18" x14ac:dyDescent="0.4">
      <c r="U92" s="171"/>
    </row>
    <row r="93" spans="5:21" ht="18" x14ac:dyDescent="0.4">
      <c r="U93" s="171"/>
    </row>
    <row r="94" spans="5:21" ht="18" x14ac:dyDescent="0.4">
      <c r="U94" s="171"/>
    </row>
    <row r="142" spans="21:21" x14ac:dyDescent="0.4">
      <c r="U142" s="132"/>
    </row>
  </sheetData>
  <sortState xmlns:xlrd2="http://schemas.microsoft.com/office/spreadsheetml/2017/richdata2" ref="A11:T74">
    <sortCondition descending="1" ref="R11:R74"/>
  </sortState>
  <mergeCells count="23">
    <mergeCell ref="L7:T7"/>
    <mergeCell ref="C7:J7"/>
    <mergeCell ref="K8:K10"/>
    <mergeCell ref="A8:A10"/>
    <mergeCell ref="B8:B10"/>
    <mergeCell ref="D8:D10"/>
    <mergeCell ref="F8:F10"/>
    <mergeCell ref="A1:T1"/>
    <mergeCell ref="A2:T2"/>
    <mergeCell ref="A3:T3"/>
    <mergeCell ref="C8:C9"/>
    <mergeCell ref="E8:E9"/>
    <mergeCell ref="G8:G9"/>
    <mergeCell ref="L8:L9"/>
    <mergeCell ref="N8:N9"/>
    <mergeCell ref="P8:P9"/>
    <mergeCell ref="I8:J9"/>
    <mergeCell ref="R8:T9"/>
    <mergeCell ref="A5:T5"/>
    <mergeCell ref="M8:M10"/>
    <mergeCell ref="O8:O10"/>
    <mergeCell ref="Q8:Q10"/>
    <mergeCell ref="H8:H10"/>
  </mergeCells>
  <conditionalFormatting sqref="A1:A1048576">
    <cfRule type="duplicateValues" dxfId="1" priority="2"/>
  </conditionalFormatting>
  <pageMargins left="0.7" right="0.7" top="0.75" bottom="0.75" header="0.3" footer="0.3"/>
  <pageSetup scale="20" orientation="landscape" horizontalDpi="4294967295" vertic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Q14"/>
  <sheetViews>
    <sheetView rightToLeft="1" view="pageBreakPreview" zoomScale="90" zoomScaleNormal="100" zoomScaleSheetLayoutView="90" workbookViewId="0">
      <selection activeCell="C20" sqref="C20"/>
    </sheetView>
  </sheetViews>
  <sheetFormatPr defaultColWidth="9.140625" defaultRowHeight="18" x14ac:dyDescent="0.45"/>
  <cols>
    <col min="1" max="1" width="28" style="28" bestFit="1" customWidth="1"/>
    <col min="2" max="2" width="0.42578125" style="28" customWidth="1"/>
    <col min="3" max="3" width="14.28515625" style="28" bestFit="1" customWidth="1"/>
    <col min="4" max="4" width="0.85546875" style="28" customWidth="1"/>
    <col min="5" max="5" width="12.85546875" style="28" bestFit="1" customWidth="1"/>
    <col min="6" max="6" width="1" style="28" customWidth="1"/>
    <col min="7" max="7" width="14.42578125" style="28" bestFit="1" customWidth="1"/>
    <col min="8" max="8" width="1" style="28" customWidth="1"/>
    <col min="9" max="9" width="14.28515625" style="28" bestFit="1" customWidth="1"/>
    <col min="10" max="10" width="0.85546875" style="28" customWidth="1"/>
    <col min="11" max="11" width="15.5703125" style="28" bestFit="1" customWidth="1"/>
    <col min="12" max="12" width="0.5703125" style="28" customWidth="1"/>
    <col min="13" max="13" width="12.85546875" style="28" bestFit="1" customWidth="1"/>
    <col min="14" max="14" width="0.28515625" style="28" customWidth="1"/>
    <col min="15" max="15" width="14.42578125" style="28" bestFit="1" customWidth="1"/>
    <col min="16" max="16" width="0.5703125" style="28" customWidth="1"/>
    <col min="17" max="17" width="15.5703125" style="28" bestFit="1" customWidth="1"/>
    <col min="18" max="18" width="9.85546875" style="28" bestFit="1" customWidth="1"/>
    <col min="19" max="16384" width="9.140625" style="28"/>
  </cols>
  <sheetData>
    <row r="1" spans="1:17" ht="21" x14ac:dyDescent="0.55000000000000004">
      <c r="A1" s="239" t="str">
        <f>درآمدها!A1</f>
        <v xml:space="preserve">صندوق سرمایه گذاری کارگزاری پارسیان </v>
      </c>
      <c r="B1" s="239"/>
      <c r="C1" s="239"/>
      <c r="D1" s="239"/>
      <c r="E1" s="239"/>
      <c r="F1" s="239"/>
      <c r="G1" s="239"/>
      <c r="H1" s="239"/>
      <c r="I1" s="239"/>
      <c r="J1" s="239"/>
      <c r="K1" s="239"/>
      <c r="L1" s="239"/>
      <c r="M1" s="239"/>
      <c r="N1" s="239"/>
      <c r="O1" s="239"/>
      <c r="P1" s="239"/>
      <c r="Q1" s="239"/>
    </row>
    <row r="2" spans="1:17" ht="21" x14ac:dyDescent="0.55000000000000004">
      <c r="A2" s="239" t="s">
        <v>60</v>
      </c>
      <c r="B2" s="239"/>
      <c r="C2" s="239"/>
      <c r="D2" s="239"/>
      <c r="E2" s="239"/>
      <c r="F2" s="239"/>
      <c r="G2" s="239"/>
      <c r="H2" s="239"/>
      <c r="I2" s="239"/>
      <c r="J2" s="239"/>
      <c r="K2" s="239"/>
      <c r="L2" s="239"/>
      <c r="M2" s="239"/>
      <c r="N2" s="239"/>
      <c r="O2" s="239"/>
      <c r="P2" s="239"/>
      <c r="Q2" s="239"/>
    </row>
    <row r="3" spans="1:17" ht="21" x14ac:dyDescent="0.55000000000000004">
      <c r="A3" s="239" t="str">
        <f>درآمدها!A3</f>
        <v>برای ماه منتهی به 1403/02/27</v>
      </c>
      <c r="B3" s="239"/>
      <c r="C3" s="239"/>
      <c r="D3" s="239"/>
      <c r="E3" s="239"/>
      <c r="F3" s="239"/>
      <c r="G3" s="239"/>
      <c r="H3" s="239"/>
      <c r="I3" s="239"/>
      <c r="J3" s="239"/>
      <c r="K3" s="239"/>
      <c r="L3" s="239"/>
      <c r="M3" s="239"/>
      <c r="N3" s="239"/>
      <c r="O3" s="239"/>
      <c r="P3" s="239"/>
      <c r="Q3" s="239"/>
    </row>
    <row r="4" spans="1:17" ht="25.5" x14ac:dyDescent="0.45">
      <c r="A4" s="240" t="s">
        <v>67</v>
      </c>
      <c r="B4" s="240"/>
      <c r="C4" s="240"/>
      <c r="D4" s="240"/>
      <c r="E4" s="240"/>
      <c r="F4" s="240"/>
      <c r="G4" s="240"/>
      <c r="H4" s="240"/>
      <c r="I4" s="240"/>
      <c r="J4" s="240"/>
      <c r="K4" s="240"/>
      <c r="L4" s="240"/>
      <c r="M4" s="240"/>
      <c r="N4" s="240"/>
      <c r="O4" s="240"/>
      <c r="P4" s="240"/>
      <c r="Q4" s="240"/>
    </row>
    <row r="6" spans="1:17" ht="19.5" customHeight="1" thickBot="1" x14ac:dyDescent="0.5">
      <c r="A6" s="60"/>
      <c r="B6" s="59"/>
      <c r="C6" s="273" t="s">
        <v>173</v>
      </c>
      <c r="D6" s="273"/>
      <c r="E6" s="273"/>
      <c r="F6" s="273"/>
      <c r="G6" s="273"/>
      <c r="H6" s="273"/>
      <c r="I6" s="273"/>
      <c r="J6" s="61"/>
      <c r="K6" s="273" t="s">
        <v>174</v>
      </c>
      <c r="L6" s="273"/>
      <c r="M6" s="273"/>
      <c r="N6" s="273"/>
      <c r="O6" s="273"/>
      <c r="P6" s="273"/>
      <c r="Q6" s="273"/>
    </row>
    <row r="7" spans="1:17" ht="20.25" customHeight="1" x14ac:dyDescent="0.45">
      <c r="A7" s="278"/>
      <c r="B7" s="276"/>
      <c r="C7" s="271" t="s">
        <v>13</v>
      </c>
      <c r="D7" s="271"/>
      <c r="E7" s="271" t="s">
        <v>10</v>
      </c>
      <c r="F7" s="278"/>
      <c r="G7" s="271" t="s">
        <v>11</v>
      </c>
      <c r="H7" s="278"/>
      <c r="I7" s="271" t="s">
        <v>2</v>
      </c>
      <c r="J7" s="59"/>
      <c r="K7" s="271" t="s">
        <v>13</v>
      </c>
      <c r="L7" s="271"/>
      <c r="M7" s="271" t="s">
        <v>10</v>
      </c>
      <c r="N7" s="278"/>
      <c r="O7" s="271" t="s">
        <v>11</v>
      </c>
      <c r="P7" s="278"/>
      <c r="Q7" s="271" t="s">
        <v>2</v>
      </c>
    </row>
    <row r="8" spans="1:17" ht="20.25" customHeight="1" x14ac:dyDescent="0.45">
      <c r="A8" s="276"/>
      <c r="B8" s="276"/>
      <c r="C8" s="272"/>
      <c r="D8" s="272"/>
      <c r="E8" s="272"/>
      <c r="F8" s="276"/>
      <c r="G8" s="272"/>
      <c r="H8" s="276"/>
      <c r="I8" s="272"/>
      <c r="J8" s="59"/>
      <c r="K8" s="272"/>
      <c r="L8" s="272"/>
      <c r="M8" s="272"/>
      <c r="N8" s="276"/>
      <c r="O8" s="272"/>
      <c r="P8" s="276"/>
      <c r="Q8" s="272"/>
    </row>
    <row r="9" spans="1:17" ht="18.75" thickBot="1" x14ac:dyDescent="0.5">
      <c r="A9" s="276"/>
      <c r="B9" s="276"/>
      <c r="C9" s="60" t="s">
        <v>63</v>
      </c>
      <c r="D9" s="272"/>
      <c r="E9" s="60" t="s">
        <v>62</v>
      </c>
      <c r="F9" s="276"/>
      <c r="G9" s="60" t="s">
        <v>63</v>
      </c>
      <c r="H9" s="276"/>
      <c r="I9" s="273"/>
      <c r="J9" s="7"/>
      <c r="K9" s="60" t="s">
        <v>63</v>
      </c>
      <c r="L9" s="272"/>
      <c r="M9" s="60" t="s">
        <v>63</v>
      </c>
      <c r="N9" s="276"/>
      <c r="O9" s="60" t="s">
        <v>63</v>
      </c>
      <c r="P9" s="276"/>
      <c r="Q9" s="273"/>
    </row>
    <row r="10" spans="1:17" ht="18" customHeight="1" x14ac:dyDescent="0.45">
      <c r="A10" s="12" t="s">
        <v>148</v>
      </c>
      <c r="B10" s="38"/>
      <c r="C10" s="114">
        <v>910276686</v>
      </c>
      <c r="D10" s="115"/>
      <c r="E10" s="114">
        <v>0</v>
      </c>
      <c r="F10" s="114"/>
      <c r="G10" s="114">
        <v>2798384313</v>
      </c>
      <c r="H10" s="114"/>
      <c r="I10" s="114">
        <f>C10+E10+G10</f>
        <v>3708660999</v>
      </c>
      <c r="J10" s="115"/>
      <c r="K10" s="114">
        <v>910276686</v>
      </c>
      <c r="L10" s="114"/>
      <c r="M10" s="114">
        <v>0</v>
      </c>
      <c r="N10" s="115"/>
      <c r="O10" s="114">
        <v>2798384313</v>
      </c>
      <c r="P10" s="114"/>
      <c r="Q10" s="114">
        <f>K10+M10+O10</f>
        <v>3708660999</v>
      </c>
    </row>
    <row r="11" spans="1:17" ht="18" customHeight="1" x14ac:dyDescent="0.45">
      <c r="A11" s="12" t="s">
        <v>149</v>
      </c>
      <c r="B11" s="38"/>
      <c r="C11" s="114">
        <v>324613563</v>
      </c>
      <c r="D11" s="115"/>
      <c r="E11" s="114">
        <v>0</v>
      </c>
      <c r="F11" s="114"/>
      <c r="G11" s="114">
        <v>137475079</v>
      </c>
      <c r="H11" s="114"/>
      <c r="I11" s="114">
        <f>C11+E11+G11</f>
        <v>462088642</v>
      </c>
      <c r="J11" s="115"/>
      <c r="K11" s="114">
        <v>324613563</v>
      </c>
      <c r="L11" s="115"/>
      <c r="M11" s="114">
        <v>0</v>
      </c>
      <c r="N11" s="115"/>
      <c r="O11" s="114">
        <v>137475079</v>
      </c>
      <c r="P11" s="114"/>
      <c r="Q11" s="114">
        <f>K11+M11+O11</f>
        <v>462088642</v>
      </c>
    </row>
    <row r="12" spans="1:17" ht="18.75" customHeight="1" thickBot="1" x14ac:dyDescent="0.5">
      <c r="A12" s="220" t="s">
        <v>164</v>
      </c>
      <c r="B12" s="38"/>
      <c r="C12" s="114">
        <v>216924658</v>
      </c>
      <c r="D12" s="115"/>
      <c r="E12" s="114">
        <v>0</v>
      </c>
      <c r="F12" s="114"/>
      <c r="G12" s="114">
        <v>61988763</v>
      </c>
      <c r="H12" s="114"/>
      <c r="I12" s="114">
        <f>C12+E12+G12</f>
        <v>278913421</v>
      </c>
      <c r="J12" s="115"/>
      <c r="K12" s="114">
        <v>216924658</v>
      </c>
      <c r="L12" s="115"/>
      <c r="M12" s="114">
        <v>0</v>
      </c>
      <c r="N12" s="115"/>
      <c r="O12" s="114">
        <v>61988763</v>
      </c>
      <c r="P12" s="114"/>
      <c r="Q12" s="114">
        <f>K12+M12+O12</f>
        <v>278913421</v>
      </c>
    </row>
    <row r="13" spans="1:17" ht="19.5" thickBot="1" x14ac:dyDescent="0.5">
      <c r="A13" s="12" t="s">
        <v>2</v>
      </c>
      <c r="B13" s="38"/>
      <c r="C13" s="116">
        <f>SUM(C10:C12)</f>
        <v>1451814907</v>
      </c>
      <c r="D13" s="12"/>
      <c r="E13" s="116">
        <f>SUM(E10:E12)</f>
        <v>0</v>
      </c>
      <c r="F13" s="38"/>
      <c r="G13" s="116">
        <f>SUM(G10:G12)</f>
        <v>2997848155</v>
      </c>
      <c r="H13" s="38"/>
      <c r="I13" s="116">
        <f>SUM(I10:I12)</f>
        <v>4449663062</v>
      </c>
      <c r="J13" s="38"/>
      <c r="K13" s="116">
        <f>SUM(K10:K12)</f>
        <v>1451814907</v>
      </c>
      <c r="L13" s="12"/>
      <c r="M13" s="116">
        <f>SUM(M10:M12)</f>
        <v>0</v>
      </c>
      <c r="N13" s="38"/>
      <c r="O13" s="116">
        <f>SUM(O10:O12)</f>
        <v>2997848155</v>
      </c>
      <c r="P13" s="38"/>
      <c r="Q13" s="116">
        <f>SUM(Q10:Q12)</f>
        <v>4449663062</v>
      </c>
    </row>
    <row r="14" spans="1:17" ht="18.75" thickTop="1" x14ac:dyDescent="0.45"/>
  </sheetData>
  <sortState xmlns:xlrd2="http://schemas.microsoft.com/office/spreadsheetml/2017/richdata2" ref="A10:Q12">
    <sortCondition descending="1" ref="O10:O12"/>
  </sortState>
  <mergeCells count="22">
    <mergeCell ref="A7:A9"/>
    <mergeCell ref="B7:B9"/>
    <mergeCell ref="D7:D9"/>
    <mergeCell ref="Q7:Q9"/>
    <mergeCell ref="I7:I9"/>
    <mergeCell ref="P7:P9"/>
    <mergeCell ref="A1:Q1"/>
    <mergeCell ref="A2:Q2"/>
    <mergeCell ref="A3:Q3"/>
    <mergeCell ref="C7:C8"/>
    <mergeCell ref="E7:E8"/>
    <mergeCell ref="G7:G8"/>
    <mergeCell ref="K7:K8"/>
    <mergeCell ref="M7:M8"/>
    <mergeCell ref="O7:O8"/>
    <mergeCell ref="A4:Q4"/>
    <mergeCell ref="C6:I6"/>
    <mergeCell ref="K6:Q6"/>
    <mergeCell ref="L7:L9"/>
    <mergeCell ref="N7:N9"/>
    <mergeCell ref="F7:F9"/>
    <mergeCell ref="H7:H9"/>
  </mergeCells>
  <pageMargins left="0.7" right="0.7" top="0.75" bottom="0.75" header="0.3" footer="0.3"/>
  <pageSetup scale="82" fitToHeight="0" orientation="landscape" horizontalDpi="4294967295" verticalDpi="4294967295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K17"/>
  <sheetViews>
    <sheetView rightToLeft="1" view="pageBreakPreview" zoomScaleNormal="100" zoomScaleSheetLayoutView="100" workbookViewId="0">
      <selection activeCell="L24" sqref="L24"/>
    </sheetView>
  </sheetViews>
  <sheetFormatPr defaultColWidth="9.140625" defaultRowHeight="15.75" x14ac:dyDescent="0.4"/>
  <cols>
    <col min="1" max="1" width="18.140625" style="3" bestFit="1" customWidth="1"/>
    <col min="2" max="2" width="0.7109375" style="3" customWidth="1"/>
    <col min="3" max="3" width="10.5703125" style="3" bestFit="1" customWidth="1"/>
    <col min="4" max="4" width="0.28515625" style="3" customWidth="1"/>
    <col min="5" max="5" width="9.140625" style="3" customWidth="1"/>
    <col min="6" max="6" width="0.5703125" style="3" customWidth="1"/>
    <col min="7" max="7" width="10.5703125" style="3" bestFit="1" customWidth="1"/>
    <col min="8" max="8" width="0.5703125" style="3" customWidth="1"/>
    <col min="9" max="9" width="9.140625" style="3" customWidth="1"/>
    <col min="10" max="10" width="0.7109375" style="3" customWidth="1"/>
    <col min="11" max="16384" width="9.140625" style="3"/>
  </cols>
  <sheetData>
    <row r="1" spans="1:11" ht="21" x14ac:dyDescent="0.55000000000000004">
      <c r="A1" s="239" t="str">
        <f>درآمدها!A1</f>
        <v xml:space="preserve">صندوق سرمایه گذاری کارگزاری پارسیان </v>
      </c>
      <c r="B1" s="239"/>
      <c r="C1" s="239"/>
      <c r="D1" s="239"/>
      <c r="E1" s="239"/>
      <c r="F1" s="239"/>
      <c r="G1" s="239"/>
      <c r="H1" s="239"/>
      <c r="I1" s="239"/>
      <c r="J1" s="239"/>
    </row>
    <row r="2" spans="1:11" ht="21" x14ac:dyDescent="0.55000000000000004">
      <c r="A2" s="239" t="s">
        <v>60</v>
      </c>
      <c r="B2" s="239"/>
      <c r="C2" s="239"/>
      <c r="D2" s="239"/>
      <c r="E2" s="239"/>
      <c r="F2" s="239"/>
      <c r="G2" s="239"/>
      <c r="H2" s="239"/>
      <c r="I2" s="239"/>
      <c r="J2" s="239"/>
    </row>
    <row r="3" spans="1:11" ht="21" x14ac:dyDescent="0.55000000000000004">
      <c r="A3" s="239" t="str">
        <f>درآمدها!A3</f>
        <v>برای ماه منتهی به 1403/02/27</v>
      </c>
      <c r="B3" s="239"/>
      <c r="C3" s="239"/>
      <c r="D3" s="239"/>
      <c r="E3" s="239"/>
      <c r="F3" s="239"/>
      <c r="G3" s="239"/>
      <c r="H3" s="239"/>
      <c r="I3" s="239"/>
      <c r="J3" s="239"/>
    </row>
    <row r="4" spans="1:11" ht="25.5" x14ac:dyDescent="0.4">
      <c r="A4" s="240" t="s">
        <v>68</v>
      </c>
      <c r="B4" s="240"/>
      <c r="C4" s="240"/>
      <c r="D4" s="240"/>
      <c r="E4" s="240"/>
      <c r="F4" s="240"/>
      <c r="G4" s="240"/>
      <c r="H4" s="240"/>
      <c r="I4" s="240"/>
      <c r="J4" s="240"/>
    </row>
    <row r="5" spans="1:11" ht="16.5" thickBot="1" x14ac:dyDescent="0.45">
      <c r="A5" s="1"/>
      <c r="B5" s="1"/>
      <c r="C5" s="1"/>
      <c r="D5" s="1"/>
      <c r="E5" s="1"/>
      <c r="F5" s="1"/>
      <c r="G5" s="1"/>
      <c r="H5" s="1"/>
      <c r="I5" s="1"/>
      <c r="J5" s="1"/>
    </row>
    <row r="6" spans="1:11" ht="37.5" customHeight="1" thickBot="1" x14ac:dyDescent="0.45">
      <c r="A6" s="279" t="s">
        <v>18</v>
      </c>
      <c r="B6" s="279"/>
      <c r="C6" s="280" t="s">
        <v>173</v>
      </c>
      <c r="D6" s="280"/>
      <c r="E6" s="280"/>
      <c r="F6" s="280"/>
      <c r="G6" s="279" t="s">
        <v>174</v>
      </c>
      <c r="H6" s="279"/>
      <c r="I6" s="279"/>
      <c r="J6" s="279"/>
      <c r="K6" s="2"/>
    </row>
    <row r="7" spans="1:11" ht="59.25" customHeight="1" x14ac:dyDescent="0.4">
      <c r="A7" s="21" t="s">
        <v>14</v>
      </c>
      <c r="B7" s="6"/>
      <c r="C7" s="9" t="s">
        <v>15</v>
      </c>
      <c r="D7" s="6"/>
      <c r="E7" s="9" t="s">
        <v>16</v>
      </c>
      <c r="F7" s="19"/>
      <c r="G7" s="9" t="s">
        <v>15</v>
      </c>
      <c r="H7" s="6"/>
      <c r="I7" s="9" t="s">
        <v>16</v>
      </c>
      <c r="J7" s="6"/>
      <c r="K7" s="6"/>
    </row>
    <row r="8" spans="1:11" ht="22.5" customHeight="1" thickBot="1" x14ac:dyDescent="0.45">
      <c r="A8" s="18"/>
      <c r="B8" s="6"/>
      <c r="C8" s="45" t="s">
        <v>63</v>
      </c>
      <c r="D8" s="6"/>
      <c r="E8" s="18"/>
      <c r="F8" s="6"/>
      <c r="G8" s="45" t="s">
        <v>63</v>
      </c>
      <c r="H8" s="6"/>
      <c r="I8" s="18"/>
      <c r="J8" s="6"/>
      <c r="K8" s="6"/>
    </row>
    <row r="9" spans="1:11" ht="18" customHeight="1" x14ac:dyDescent="0.4">
      <c r="A9" s="5" t="s">
        <v>139</v>
      </c>
      <c r="B9" s="5"/>
      <c r="C9" s="96">
        <v>5639213</v>
      </c>
      <c r="D9" s="7"/>
      <c r="E9" s="7" t="s">
        <v>142</v>
      </c>
      <c r="F9" s="7"/>
      <c r="G9" s="96">
        <v>5639213</v>
      </c>
      <c r="H9" s="7"/>
      <c r="I9" s="7" t="s">
        <v>142</v>
      </c>
      <c r="J9" s="7"/>
      <c r="K9" s="6"/>
    </row>
    <row r="10" spans="1:11" ht="18" customHeight="1" thickBot="1" x14ac:dyDescent="0.45">
      <c r="A10" s="217" t="s">
        <v>163</v>
      </c>
      <c r="B10" s="218"/>
      <c r="C10" s="96">
        <v>87219</v>
      </c>
      <c r="D10" s="178"/>
      <c r="E10" s="7" t="s">
        <v>142</v>
      </c>
      <c r="F10" s="178"/>
      <c r="G10" s="96">
        <v>87219</v>
      </c>
      <c r="H10" s="178"/>
      <c r="I10" s="7" t="s">
        <v>142</v>
      </c>
      <c r="J10" s="6"/>
      <c r="K10" s="6"/>
    </row>
    <row r="11" spans="1:11" ht="16.5" thickBot="1" x14ac:dyDescent="0.45">
      <c r="A11" s="5" t="s">
        <v>2</v>
      </c>
      <c r="B11" s="218"/>
      <c r="C11" s="219">
        <f>SUM(C9:C10)</f>
        <v>5726432</v>
      </c>
      <c r="D11" s="218"/>
      <c r="E11" s="219">
        <f>SUM(E9:E10)</f>
        <v>0</v>
      </c>
      <c r="F11" s="218"/>
      <c r="G11" s="219">
        <f>SUM(G9:G10)</f>
        <v>5726432</v>
      </c>
      <c r="H11" s="218"/>
      <c r="I11" s="219">
        <f>SUM(I9:I10)</f>
        <v>0</v>
      </c>
      <c r="J11" s="6"/>
      <c r="K11" s="6"/>
    </row>
    <row r="12" spans="1:11" ht="16.5" thickTop="1" x14ac:dyDescent="0.4"/>
    <row r="16" spans="1:11" x14ac:dyDescent="0.4">
      <c r="G16" s="124"/>
    </row>
    <row r="17" spans="7:7" x14ac:dyDescent="0.4">
      <c r="G17" s="126"/>
    </row>
  </sheetData>
  <mergeCells count="7">
    <mergeCell ref="A6:B6"/>
    <mergeCell ref="C6:F6"/>
    <mergeCell ref="A4:J4"/>
    <mergeCell ref="G6:J6"/>
    <mergeCell ref="A1:J1"/>
    <mergeCell ref="A2:J2"/>
    <mergeCell ref="A3:J3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4"/>
  <sheetViews>
    <sheetView rightToLeft="1" view="pageBreakPreview" zoomScaleNormal="100" zoomScaleSheetLayoutView="100" workbookViewId="0">
      <selection activeCell="E19" sqref="E19"/>
    </sheetView>
  </sheetViews>
  <sheetFormatPr defaultRowHeight="15" x14ac:dyDescent="0.25"/>
  <cols>
    <col min="1" max="1" width="32.42578125" customWidth="1"/>
    <col min="2" max="2" width="1.42578125" customWidth="1"/>
    <col min="3" max="3" width="13.28515625" bestFit="1" customWidth="1"/>
    <col min="4" max="4" width="1.28515625" customWidth="1"/>
    <col min="5" max="5" width="13.7109375" customWidth="1"/>
  </cols>
  <sheetData>
    <row r="1" spans="1:12" ht="19.5" x14ac:dyDescent="0.5">
      <c r="A1" s="281" t="str">
        <f>درآمدها!A1</f>
        <v xml:space="preserve">صندوق سرمایه گذاری کارگزاری پارسیان </v>
      </c>
      <c r="B1" s="281"/>
      <c r="C1" s="281"/>
      <c r="D1" s="281"/>
      <c r="E1" s="281"/>
    </row>
    <row r="2" spans="1:12" ht="19.5" x14ac:dyDescent="0.5">
      <c r="A2" s="281" t="s">
        <v>60</v>
      </c>
      <c r="B2" s="281"/>
      <c r="C2" s="281"/>
      <c r="D2" s="281"/>
      <c r="E2" s="281"/>
    </row>
    <row r="3" spans="1:12" ht="19.5" x14ac:dyDescent="0.5">
      <c r="A3" s="281" t="str">
        <f>درآمدها!A3</f>
        <v>برای ماه منتهی به 1403/02/27</v>
      </c>
      <c r="B3" s="281"/>
      <c r="C3" s="281"/>
      <c r="D3" s="281"/>
      <c r="E3" s="281"/>
    </row>
    <row r="4" spans="1:12" ht="25.5" x14ac:dyDescent="0.25">
      <c r="A4" s="240" t="s">
        <v>69</v>
      </c>
      <c r="B4" s="240"/>
      <c r="C4" s="240"/>
      <c r="D4" s="240"/>
      <c r="E4" s="240"/>
    </row>
    <row r="5" spans="1:12" ht="47.25" x14ac:dyDescent="0.25">
      <c r="A5" s="162"/>
      <c r="B5" s="2"/>
      <c r="C5" s="161" t="s">
        <v>173</v>
      </c>
      <c r="D5" s="155"/>
      <c r="E5" s="161" t="s">
        <v>174</v>
      </c>
    </row>
    <row r="6" spans="1:12" ht="16.5" customHeight="1" thickBot="1" x14ac:dyDescent="0.3">
      <c r="A6" s="163"/>
      <c r="B6" s="275"/>
      <c r="C6" s="154" t="s">
        <v>6</v>
      </c>
      <c r="D6" s="157"/>
      <c r="E6" s="154" t="s">
        <v>6</v>
      </c>
    </row>
    <row r="7" spans="1:12" ht="18.75" x14ac:dyDescent="0.25">
      <c r="A7" s="156" t="s">
        <v>28</v>
      </c>
      <c r="B7" s="275"/>
      <c r="C7" s="164">
        <v>159498602</v>
      </c>
      <c r="D7" s="7"/>
      <c r="E7" s="164">
        <v>159498602</v>
      </c>
    </row>
    <row r="8" spans="1:12" ht="19.5" thickBot="1" x14ac:dyDescent="0.3">
      <c r="A8" s="215" t="s">
        <v>147</v>
      </c>
      <c r="B8" s="109"/>
      <c r="C8" s="165">
        <v>38424532</v>
      </c>
      <c r="D8" s="109"/>
      <c r="E8" s="110">
        <v>38424532</v>
      </c>
      <c r="I8" s="104"/>
    </row>
    <row r="9" spans="1:12" ht="19.5" thickBot="1" x14ac:dyDescent="0.3">
      <c r="A9" s="10" t="s">
        <v>2</v>
      </c>
      <c r="B9" s="11"/>
      <c r="C9" s="166">
        <f>SUM(C7:C8)</f>
        <v>197923134</v>
      </c>
      <c r="D9" s="11"/>
      <c r="E9" s="117">
        <f>SUM(E7:E8)</f>
        <v>197923134</v>
      </c>
    </row>
    <row r="10" spans="1:12" ht="15.75" thickTop="1" x14ac:dyDescent="0.25">
      <c r="L10" s="104"/>
    </row>
    <row r="14" spans="1:12" x14ac:dyDescent="0.25">
      <c r="G14" s="104"/>
    </row>
  </sheetData>
  <mergeCells count="5">
    <mergeCell ref="A1:E1"/>
    <mergeCell ref="A2:E2"/>
    <mergeCell ref="A3:E3"/>
    <mergeCell ref="A4:E4"/>
    <mergeCell ref="B6:B7"/>
  </mergeCells>
  <pageMargins left="0.7" right="0.7" top="0.75" bottom="0.75" header="0.3" footer="0.3"/>
  <pageSetup orientation="portrait" horizontalDpi="4294967295" verticalDpi="4294967295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V21"/>
  <sheetViews>
    <sheetView rightToLeft="1" view="pageBreakPreview" zoomScale="96" zoomScaleNormal="100" zoomScaleSheetLayoutView="96" workbookViewId="0">
      <selection activeCell="F20" sqref="F20"/>
    </sheetView>
  </sheetViews>
  <sheetFormatPr defaultColWidth="9.140625" defaultRowHeight="12.75" x14ac:dyDescent="0.2"/>
  <cols>
    <col min="1" max="1" width="28" style="22" bestFit="1" customWidth="1"/>
    <col min="2" max="2" width="0.85546875" style="22" customWidth="1"/>
    <col min="3" max="3" width="9.140625" style="22" bestFit="1" customWidth="1"/>
    <col min="4" max="4" width="1" style="22" customWidth="1"/>
    <col min="5" max="5" width="14.28515625" style="22" bestFit="1" customWidth="1"/>
    <col min="6" max="6" width="1.85546875" style="22" bestFit="1" customWidth="1"/>
    <col min="7" max="7" width="9.140625" style="22"/>
    <col min="8" max="8" width="0.85546875" style="22" customWidth="1"/>
    <col min="9" max="9" width="12.85546875" style="22" bestFit="1" customWidth="1"/>
    <col min="10" max="10" width="1" style="22" customWidth="1"/>
    <col min="11" max="11" width="12.28515625" style="22" bestFit="1" customWidth="1"/>
    <col min="12" max="12" width="1.140625" style="22" customWidth="1"/>
    <col min="13" max="13" width="13.140625" style="22" bestFit="1" customWidth="1"/>
    <col min="14" max="14" width="0.85546875" style="22" customWidth="1"/>
    <col min="15" max="15" width="12.85546875" style="22" bestFit="1" customWidth="1"/>
    <col min="16" max="16" width="1" style="22" customWidth="1"/>
    <col min="17" max="17" width="11.28515625" style="22" bestFit="1" customWidth="1"/>
    <col min="18" max="18" width="0.7109375" style="22" customWidth="1"/>
    <col min="19" max="19" width="14.5703125" style="22" bestFit="1" customWidth="1"/>
    <col min="20" max="37" width="9.140625" style="22"/>
    <col min="38" max="38" width="2.85546875" style="22" bestFit="1" customWidth="1"/>
    <col min="39" max="16384" width="9.140625" style="22"/>
  </cols>
  <sheetData>
    <row r="1" spans="1:22" ht="21" x14ac:dyDescent="0.55000000000000004">
      <c r="A1" s="282" t="str">
        <f>درآمدها!A1</f>
        <v xml:space="preserve">صندوق سرمایه گذاری کارگزاری پارسیان </v>
      </c>
      <c r="B1" s="282"/>
      <c r="C1" s="282"/>
      <c r="D1" s="282"/>
      <c r="E1" s="282"/>
      <c r="F1" s="282"/>
      <c r="G1" s="282"/>
      <c r="H1" s="282"/>
      <c r="I1" s="282"/>
      <c r="J1" s="282"/>
      <c r="K1" s="282"/>
      <c r="L1" s="282"/>
      <c r="M1" s="282"/>
      <c r="N1" s="282"/>
      <c r="O1" s="282"/>
      <c r="P1" s="282"/>
      <c r="Q1" s="282"/>
      <c r="R1" s="282"/>
      <c r="S1" s="282"/>
    </row>
    <row r="2" spans="1:22" ht="21" x14ac:dyDescent="0.55000000000000004">
      <c r="A2" s="282" t="s">
        <v>60</v>
      </c>
      <c r="B2" s="282"/>
      <c r="C2" s="282"/>
      <c r="D2" s="282"/>
      <c r="E2" s="282"/>
      <c r="F2" s="282"/>
      <c r="G2" s="282"/>
      <c r="H2" s="282"/>
      <c r="I2" s="282"/>
      <c r="J2" s="282"/>
      <c r="K2" s="282"/>
      <c r="L2" s="282"/>
      <c r="M2" s="282"/>
      <c r="N2" s="282"/>
      <c r="O2" s="282"/>
      <c r="P2" s="282"/>
      <c r="Q2" s="282"/>
      <c r="R2" s="282"/>
      <c r="S2" s="282"/>
    </row>
    <row r="3" spans="1:22" ht="21" x14ac:dyDescent="0.55000000000000004">
      <c r="A3" s="282" t="str">
        <f>درآمدها!A3</f>
        <v>برای ماه منتهی به 1403/02/27</v>
      </c>
      <c r="B3" s="282"/>
      <c r="C3" s="282"/>
      <c r="D3" s="282"/>
      <c r="E3" s="282"/>
      <c r="F3" s="282"/>
      <c r="G3" s="282"/>
      <c r="H3" s="282"/>
      <c r="I3" s="282"/>
      <c r="J3" s="282"/>
      <c r="K3" s="282"/>
      <c r="L3" s="282"/>
      <c r="M3" s="282"/>
      <c r="N3" s="282"/>
      <c r="O3" s="282"/>
      <c r="P3" s="282"/>
      <c r="Q3" s="282"/>
      <c r="R3" s="282"/>
      <c r="S3" s="282"/>
    </row>
    <row r="4" spans="1:22" ht="25.5" x14ac:dyDescent="0.2">
      <c r="A4" s="240" t="s">
        <v>9</v>
      </c>
      <c r="B4" s="240"/>
      <c r="C4" s="240"/>
      <c r="D4" s="240"/>
      <c r="E4" s="240"/>
      <c r="F4" s="240"/>
      <c r="G4" s="240"/>
      <c r="H4" s="240"/>
      <c r="I4" s="240"/>
      <c r="J4" s="240"/>
      <c r="K4" s="240"/>
      <c r="L4" s="240"/>
      <c r="M4" s="240"/>
      <c r="N4" s="240"/>
      <c r="O4" s="240"/>
      <c r="P4" s="240"/>
      <c r="Q4" s="240"/>
      <c r="R4" s="240"/>
      <c r="S4" s="240"/>
      <c r="T4" s="23"/>
      <c r="U4" s="23"/>
      <c r="V4" s="23"/>
    </row>
    <row r="5" spans="1:22" ht="16.5" customHeight="1" thickBot="1" x14ac:dyDescent="0.45">
      <c r="A5" s="3"/>
      <c r="B5" s="3"/>
      <c r="C5" s="242" t="s">
        <v>42</v>
      </c>
      <c r="D5" s="242"/>
      <c r="E5" s="242"/>
      <c r="F5" s="242"/>
      <c r="G5" s="242"/>
      <c r="H5" s="3"/>
      <c r="I5" s="273" t="s">
        <v>173</v>
      </c>
      <c r="J5" s="273"/>
      <c r="K5" s="273"/>
      <c r="L5" s="273"/>
      <c r="M5" s="273"/>
      <c r="N5" s="2"/>
      <c r="O5" s="273" t="s">
        <v>174</v>
      </c>
      <c r="P5" s="273"/>
      <c r="Q5" s="273"/>
      <c r="R5" s="273"/>
      <c r="S5" s="273"/>
      <c r="T5" s="2"/>
      <c r="U5" s="2"/>
      <c r="V5" s="2"/>
    </row>
    <row r="6" spans="1:22" ht="47.25" customHeight="1" thickBot="1" x14ac:dyDescent="0.45">
      <c r="A6" s="32" t="s">
        <v>30</v>
      </c>
      <c r="B6" s="33"/>
      <c r="C6" s="34" t="s">
        <v>36</v>
      </c>
      <c r="D6" s="35"/>
      <c r="E6" s="32" t="s">
        <v>41</v>
      </c>
      <c r="F6" s="33"/>
      <c r="G6" s="32" t="s">
        <v>37</v>
      </c>
      <c r="H6" s="33"/>
      <c r="I6" s="32" t="s">
        <v>38</v>
      </c>
      <c r="J6" s="33"/>
      <c r="K6" s="17" t="s">
        <v>39</v>
      </c>
      <c r="L6" s="33"/>
      <c r="M6" s="32" t="s">
        <v>40</v>
      </c>
      <c r="N6" s="3"/>
      <c r="O6" s="32" t="s">
        <v>38</v>
      </c>
      <c r="P6" s="33"/>
      <c r="Q6" s="36" t="s">
        <v>39</v>
      </c>
      <c r="R6" s="33"/>
      <c r="S6" s="32" t="s">
        <v>40</v>
      </c>
    </row>
    <row r="7" spans="1:22" ht="15.75" x14ac:dyDescent="0.2">
      <c r="A7" s="83" t="s">
        <v>82</v>
      </c>
      <c r="B7" s="84"/>
      <c r="C7" s="85" t="s">
        <v>175</v>
      </c>
      <c r="D7" s="86"/>
      <c r="E7" s="87">
        <v>3110000</v>
      </c>
      <c r="F7" s="87"/>
      <c r="G7" s="87">
        <v>3000</v>
      </c>
      <c r="H7" s="88"/>
      <c r="I7" s="89">
        <v>9330000000</v>
      </c>
      <c r="J7" s="89"/>
      <c r="K7" s="81">
        <v>0</v>
      </c>
      <c r="L7" s="89"/>
      <c r="M7" s="81">
        <v>9330000000</v>
      </c>
      <c r="N7" s="88"/>
      <c r="O7" s="89">
        <v>9330000000</v>
      </c>
      <c r="P7" s="89"/>
      <c r="Q7" s="81">
        <v>0</v>
      </c>
      <c r="R7" s="89"/>
      <c r="S7" s="89">
        <v>9330000000</v>
      </c>
    </row>
    <row r="8" spans="1:22" ht="15.75" x14ac:dyDescent="0.2">
      <c r="A8" s="83" t="s">
        <v>101</v>
      </c>
      <c r="B8" s="84"/>
      <c r="C8" s="85" t="s">
        <v>177</v>
      </c>
      <c r="D8" s="86"/>
      <c r="E8" s="87">
        <v>150000</v>
      </c>
      <c r="F8" s="87"/>
      <c r="G8" s="87">
        <v>8000</v>
      </c>
      <c r="H8" s="88"/>
      <c r="I8" s="89">
        <v>1200000000</v>
      </c>
      <c r="J8" s="89"/>
      <c r="K8" s="179">
        <v>-155899881</v>
      </c>
      <c r="L8" s="89"/>
      <c r="M8" s="81">
        <v>1044100119</v>
      </c>
      <c r="N8" s="88"/>
      <c r="O8" s="89">
        <v>1200000000</v>
      </c>
      <c r="P8" s="89"/>
      <c r="Q8" s="81">
        <v>-155899881</v>
      </c>
      <c r="R8" s="89"/>
      <c r="S8" s="89">
        <v>1044100119</v>
      </c>
    </row>
    <row r="9" spans="1:22" ht="16.5" thickBot="1" x14ac:dyDescent="0.25">
      <c r="A9" s="216" t="s">
        <v>108</v>
      </c>
      <c r="B9" s="84"/>
      <c r="C9" s="85" t="s">
        <v>176</v>
      </c>
      <c r="D9" s="86"/>
      <c r="E9" s="87">
        <v>267500</v>
      </c>
      <c r="F9" s="87"/>
      <c r="G9" s="87">
        <v>1500</v>
      </c>
      <c r="H9" s="88"/>
      <c r="I9" s="89">
        <v>401250000</v>
      </c>
      <c r="J9" s="89"/>
      <c r="K9" s="81">
        <v>-24028493</v>
      </c>
      <c r="L9" s="89"/>
      <c r="M9" s="81">
        <v>377221507</v>
      </c>
      <c r="N9" s="88"/>
      <c r="O9" s="89">
        <v>401250000</v>
      </c>
      <c r="P9" s="89"/>
      <c r="Q9" s="81">
        <v>-24028493</v>
      </c>
      <c r="R9" s="89"/>
      <c r="S9" s="89">
        <v>377221507</v>
      </c>
    </row>
    <row r="10" spans="1:22" ht="16.5" thickBot="1" x14ac:dyDescent="0.25">
      <c r="A10" s="95" t="s">
        <v>2</v>
      </c>
      <c r="G10" s="90"/>
      <c r="I10" s="94">
        <f>SUM(I7:I9)</f>
        <v>10931250000</v>
      </c>
      <c r="K10" s="94">
        <f>SUM(K7:K9)</f>
        <v>-179928374</v>
      </c>
      <c r="M10" s="94">
        <f>SUM(M7:M9)</f>
        <v>10751321626</v>
      </c>
      <c r="O10" s="94">
        <f>SUM(O7:O9)</f>
        <v>10931250000</v>
      </c>
      <c r="Q10" s="94">
        <f>SUM(Q7:Q9)</f>
        <v>-179928374</v>
      </c>
      <c r="S10" s="94">
        <f>SUM(S7:S9)</f>
        <v>10751321626</v>
      </c>
    </row>
    <row r="11" spans="1:22" ht="13.5" thickTop="1" x14ac:dyDescent="0.2">
      <c r="O11" s="167"/>
      <c r="S11" s="121"/>
    </row>
    <row r="12" spans="1:22" x14ac:dyDescent="0.2">
      <c r="G12" s="91"/>
    </row>
    <row r="13" spans="1:22" x14ac:dyDescent="0.2">
      <c r="Q13" s="167"/>
      <c r="S13" s="167"/>
    </row>
    <row r="16" spans="1:22" x14ac:dyDescent="0.2">
      <c r="U16" s="93"/>
    </row>
    <row r="20" spans="19:22" x14ac:dyDescent="0.2">
      <c r="U20" s="91"/>
      <c r="V20" s="91"/>
    </row>
    <row r="21" spans="19:22" x14ac:dyDescent="0.2">
      <c r="S21" s="91"/>
      <c r="U21" s="91"/>
      <c r="V21" s="91"/>
    </row>
  </sheetData>
  <sortState xmlns:xlrd2="http://schemas.microsoft.com/office/spreadsheetml/2017/richdata2" ref="A7:S9">
    <sortCondition descending="1" ref="S7:S9"/>
  </sortState>
  <mergeCells count="7">
    <mergeCell ref="C5:G5"/>
    <mergeCell ref="I5:M5"/>
    <mergeCell ref="O5:S5"/>
    <mergeCell ref="A1:S1"/>
    <mergeCell ref="A2:S2"/>
    <mergeCell ref="A3:S3"/>
    <mergeCell ref="A4:S4"/>
  </mergeCells>
  <conditionalFormatting sqref="A7:A9">
    <cfRule type="duplicateValues" dxfId="0" priority="17"/>
  </conditionalFormatting>
  <pageMargins left="0.7" right="0.7" top="0.75" bottom="0.75" header="0.3" footer="0.3"/>
  <pageSetup scale="83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8</vt:i4>
      </vt:variant>
    </vt:vector>
  </HeadingPairs>
  <TitlesOfParts>
    <vt:vector size="21" baseType="lpstr">
      <vt:lpstr> سهام</vt:lpstr>
      <vt:lpstr>اوراق</vt:lpstr>
      <vt:lpstr>سپرده</vt:lpstr>
      <vt:lpstr>درآمدها</vt:lpstr>
      <vt:lpstr>درآمد سرمایه گذاری در سهام </vt:lpstr>
      <vt:lpstr>درآمد سرمایه گذاری در اوراق بها</vt:lpstr>
      <vt:lpstr>درآمد سپرده بانکی</vt:lpstr>
      <vt:lpstr>سایر درآمدها</vt:lpstr>
      <vt:lpstr>درآمد سود سهام</vt:lpstr>
      <vt:lpstr>سود اوراق بهادار</vt:lpstr>
      <vt:lpstr>سود  سپرده بانکی</vt:lpstr>
      <vt:lpstr>درآمد ناشی ازفروش</vt:lpstr>
      <vt:lpstr>درآمد ناشی از تغییر قیمت اوراق </vt:lpstr>
      <vt:lpstr>' سهام'!Print_Area</vt:lpstr>
      <vt:lpstr>'درآمد سرمایه گذاری در اوراق بها'!Print_Area</vt:lpstr>
      <vt:lpstr>'درآمد سرمایه گذاری در سهام '!Print_Area</vt:lpstr>
      <vt:lpstr>'درآمد سود سهام'!Print_Area</vt:lpstr>
      <vt:lpstr>'درآمد ناشی از تغییر قیمت اوراق '!Print_Area</vt:lpstr>
      <vt:lpstr>درآمدها!Print_Area</vt:lpstr>
      <vt:lpstr>'سایر درآمدها'!Print_Area</vt:lpstr>
      <vt:lpstr>سپرده!Print_Area</vt:lpstr>
    </vt:vector>
  </TitlesOfParts>
  <Company>15KHODAEI-A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 Akbar Iranshahi</dc:creator>
  <cp:lastModifiedBy>Sara Golmohammadi</cp:lastModifiedBy>
  <cp:lastPrinted>2024-02-06T09:33:07Z</cp:lastPrinted>
  <dcterms:created xsi:type="dcterms:W3CDTF">2017-11-22T14:26:20Z</dcterms:created>
  <dcterms:modified xsi:type="dcterms:W3CDTF">2024-05-20T09:02:04Z</dcterms:modified>
</cp:coreProperties>
</file>