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صندوق کارگزاری پارسیان\صورت وضعیت پرتفو\1403\14030327\codal &amp;site\"/>
    </mc:Choice>
  </mc:AlternateContent>
  <xr:revisionPtr revIDLastSave="0" documentId="13_ncr:1_{EC7A034A-1049-4047-B76E-5641DCFA15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رمایه گذاری در اوراق به" sheetId="11" r:id="rId5"/>
    <sheet name="درآمد سپرده بانکی" sheetId="13" r:id="rId6"/>
    <sheet name="درآمد سود سهام" sheetId="15" r:id="rId7"/>
    <sheet name="سود اوراق بهادار" sheetId="17" r:id="rId8"/>
    <sheet name="سود سپرده بانکی" sheetId="18" r:id="rId9"/>
    <sheet name="درآمد ناشی از فروش" sheetId="19" r:id="rId10"/>
    <sheet name="درآمد ناشی از تغییر قیمت اوراق" sheetId="21" r:id="rId11"/>
    <sheet name="سایر درآمدها" sheetId="14" r:id="rId12"/>
  </sheets>
  <definedNames>
    <definedName name="_xlnm.Print_Area" localSheetId="2">درآمد!$A$1:$K$13</definedName>
    <definedName name="_xlnm.Print_Area" localSheetId="5">'درآمد سپرده بانکی'!$A$1:$K$11</definedName>
    <definedName name="_xlnm.Print_Area" localSheetId="4">'درآمد سرمایه گذاری در اوراق به'!$A$1:$S$12</definedName>
    <definedName name="_xlnm.Print_Area" localSheetId="3">'درآمد سرمایه گذاری در سهام'!$A$1:$X$75</definedName>
    <definedName name="_xlnm.Print_Area" localSheetId="6">'درآمد سود سهام'!$A$1:$T$17</definedName>
    <definedName name="_xlnm.Print_Area" localSheetId="10">'درآمد ناشی از تغییر قیمت اوراق'!$A$1:$S$65</definedName>
    <definedName name="_xlnm.Print_Area" localSheetId="9">'درآمد ناشی از فروش'!$A$1:$S$24</definedName>
    <definedName name="_xlnm.Print_Area" localSheetId="11">'سایر درآمدها'!$A$1:$G$10</definedName>
    <definedName name="_xlnm.Print_Area" localSheetId="1">سپرده!$A$1:$M$11</definedName>
    <definedName name="_xlnm.Print_Area" localSheetId="0">سهام!$A$1:$AC$66</definedName>
    <definedName name="_xlnm.Print_Area" localSheetId="7">'سود اوراق بهادار'!$A$1:$U$11</definedName>
    <definedName name="_xlnm.Print_Area" localSheetId="8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6" i="2" l="1"/>
  <c r="Q65" i="21"/>
  <c r="F10" i="14"/>
  <c r="F11" i="8" s="1"/>
  <c r="Q24" i="19"/>
  <c r="S17" i="15"/>
  <c r="O17" i="15"/>
  <c r="D10" i="14"/>
  <c r="M11" i="18"/>
  <c r="M17" i="15"/>
  <c r="Q17" i="15"/>
  <c r="D11" i="13"/>
  <c r="H11" i="13"/>
  <c r="S75" i="9"/>
  <c r="F9" i="8"/>
  <c r="Z66" i="2"/>
  <c r="S10" i="15"/>
  <c r="S11" i="15"/>
  <c r="S12" i="15"/>
  <c r="S13" i="15"/>
  <c r="S14" i="15"/>
  <c r="S15" i="15"/>
  <c r="S16" i="15"/>
  <c r="S9" i="15"/>
  <c r="S8" i="15"/>
  <c r="M10" i="15"/>
  <c r="M11" i="15"/>
  <c r="M12" i="15"/>
  <c r="M13" i="15"/>
  <c r="M14" i="15"/>
  <c r="M15" i="15"/>
  <c r="M16" i="15"/>
  <c r="M9" i="15"/>
  <c r="M8" i="15"/>
  <c r="U75" i="9"/>
  <c r="F10" i="8"/>
  <c r="O65" i="21"/>
  <c r="C65" i="21"/>
  <c r="E65" i="21"/>
  <c r="G65" i="21"/>
  <c r="I65" i="21"/>
  <c r="K65" i="21"/>
  <c r="M65" i="21"/>
  <c r="C24" i="19"/>
  <c r="E24" i="19"/>
  <c r="G24" i="19"/>
  <c r="I24" i="19"/>
  <c r="K24" i="19"/>
  <c r="M24" i="19"/>
  <c r="O24" i="19"/>
  <c r="I11" i="18"/>
  <c r="C11" i="18"/>
  <c r="G11" i="18"/>
  <c r="T11" i="17"/>
  <c r="P11" i="17"/>
  <c r="I17" i="15"/>
  <c r="K17" i="15"/>
  <c r="N75" i="9"/>
  <c r="P75" i="9"/>
  <c r="J75" i="9"/>
  <c r="H75" i="9"/>
  <c r="F75" i="9"/>
  <c r="D75" i="9"/>
  <c r="F8" i="8"/>
  <c r="X66" i="2"/>
  <c r="J11" i="7"/>
  <c r="H11" i="7"/>
  <c r="F11" i="7"/>
  <c r="D11" i="7"/>
  <c r="J10" i="7"/>
  <c r="J9" i="7"/>
  <c r="E66" i="2"/>
  <c r="H66" i="2"/>
  <c r="J66" i="2"/>
  <c r="L66" i="2"/>
  <c r="N66" i="2"/>
  <c r="P66" i="2"/>
  <c r="R66" i="2"/>
  <c r="Z11" i="2"/>
  <c r="F12" i="8" l="1"/>
</calcChain>
</file>

<file path=xl/sharedStrings.xml><?xml version="1.0" encoding="utf-8"?>
<sst xmlns="http://schemas.openxmlformats.org/spreadsheetml/2006/main" count="444" uniqueCount="169">
  <si>
    <t>صندوق سهامی کارگزاری پارسیان</t>
  </si>
  <si>
    <t>صورت وضعیت پرتفوی</t>
  </si>
  <si>
    <t>برای ماه منتهی به 1403/03/27</t>
  </si>
  <si>
    <t>-1</t>
  </si>
  <si>
    <t>سرمایه گذاری ها</t>
  </si>
  <si>
    <t>-1-1</t>
  </si>
  <si>
    <t>سرمایه گذاری در سهام و حق تقدم سهام</t>
  </si>
  <si>
    <t>1403/02/27</t>
  </si>
  <si>
    <t>تغییرات طی دوره</t>
  </si>
  <si>
    <t>1403/03/27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</si>
  <si>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</si>
  <si>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</si>
  <si>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</si>
  <si>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</si>
  <si>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</si>
  <si>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</si>
  <si>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</si>
  <si>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</si>
  <si>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</si>
  <si>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</si>
  <si>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ترانسفو</t>
  </si>
  <si>
    <t>ایران‌ خودرو</t>
  </si>
  <si>
    <t>ایران‌یاساتایرورابر</t>
  </si>
  <si>
    <t>بانک سامان</t>
  </si>
  <si>
    <t>بانک ملت</t>
  </si>
  <si>
    <t>بانک‌اقتصادنوین‌</t>
  </si>
  <si>
    <t>بهمن  دیزل</t>
  </si>
  <si>
    <t>بورس اوراق بهادار تهران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</si>
  <si>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</si>
  <si>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</si>
  <si>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</si>
  <si>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</si>
  <si>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</si>
  <si>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</si>
  <si>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نوری</t>
  </si>
  <si>
    <t>پلیمر آریا ساسول</t>
  </si>
  <si>
    <t>پویا زرکان آق دره</t>
  </si>
  <si>
    <t>توسعه‌معادن‌وفلزات‌</t>
  </si>
  <si>
    <t>تولید ژلاتین کپسول ایران</t>
  </si>
  <si>
    <t>چرخشگر</t>
  </si>
  <si>
    <t>ذوب آهن اصفهان</t>
  </si>
  <si>
    <t>زامیاد</t>
  </si>
  <si>
    <t>س. نفت و گاز و پتروشیمی تأمین</t>
  </si>
  <si>
    <t>سایپا</t>
  </si>
  <si>
    <t>سپید ماکیان</t>
  </si>
  <si>
    <t>سرامیک‌های‌صنعتی‌اردکان‌</t>
  </si>
  <si>
    <t>سرمایه گذاری پارس آریان</t>
  </si>
  <si>
    <t>سرمایه گذاری تامین اجتماعی</t>
  </si>
  <si>
    <t>سرمایه‌گذاری‌غدیر(هلدینگ‌</t>
  </si>
  <si>
    <t>سیمان آبیک</t>
  </si>
  <si>
    <t>سیمان فارس و خوزستان</t>
  </si>
  <si>
    <t>سیمان‌سپاهان‌</t>
  </si>
  <si>
    <t>سیمان‌هرمزگان‌</t>
  </si>
  <si>
    <t>سیمرغ</t>
  </si>
  <si>
    <t>شرکت س استان آذربایجان غربی</t>
  </si>
  <si>
    <t>شرکت صنایع غذایی مینو شرق</t>
  </si>
  <si>
    <t>شیشه‌ همدان‌</t>
  </si>
  <si>
    <t>صنایع پتروشیمی خلیج فارس</t>
  </si>
  <si>
    <t>صنایع پتروشیمی دهدشت</t>
  </si>
  <si>
    <t>فرابورس ایران</t>
  </si>
  <si>
    <t>فولاد  خوزستان</t>
  </si>
  <si>
    <t>گروه مدیریت سرمایه گذاری امید</t>
  </si>
  <si>
    <t>گسترش سوخت سبززاگرس(سهامی عام)</t>
  </si>
  <si>
    <t>گسترش‌سرمایه‌گذاری‌ایران‌خودرو</t>
  </si>
  <si>
    <t>مبین انرژی خلیج فارس</t>
  </si>
  <si>
    <t>مخابرات ایران</t>
  </si>
  <si>
    <t>معدنی‌وصنعتی‌چادرملو</t>
  </si>
  <si>
    <t>ملی کشت و صنعت و دامپروری پارس</t>
  </si>
  <si>
    <t>ملی‌ صنایع‌ مس‌ ایران‌</t>
  </si>
  <si>
    <t>نخریسی و نساجی خسروی خراسان</t>
  </si>
  <si>
    <t>کاشی‌ وسرامیک‌ حافظ‌</t>
  </si>
  <si>
    <t>کالسیمین‌</t>
  </si>
  <si>
    <t>کشتیرانی جمهوری اسلامی ایران</t>
  </si>
  <si>
    <t>کویر تایر</t>
  </si>
  <si>
    <t>معدنی‌ املاح‌  ایران‌</t>
  </si>
  <si>
    <t>ح . معدنی‌وصنعتی‌چادرملو</t>
  </si>
  <si>
    <t>جمع</t>
  </si>
  <si>
    <t>نام سهام</t>
  </si>
  <si>
    <t>تاریخ سررسید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</si>
  <si>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</si>
  <si>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</si>
  <si>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</si>
  <si>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</si>
  <si>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</si>
  <si>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</si>
  <si>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</si>
  <si>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</si>
  <si>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</si>
  <si>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</si>
  <si>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</si>
  <si>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</si>
  <si>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</si>
  <si>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</si>
  <si>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</si>
  <si>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</si>
  <si>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</si>
  <si>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</si>
  <si>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</si>
  <si>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</si>
  <si>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</si>
  <si>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</si>
  <si>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</si>
  <si>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</si>
  <si>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</si>
  <si>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</si>
  <si>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</si>
  <si>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</si>
  <si>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</si>
  <si>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کاشی‌ پارس‌</t>
  </si>
  <si>
    <t>توسعه معادن وص.معدنی خاورمیانه</t>
  </si>
  <si>
    <t>گسترش نفت و گاز پارسیان</t>
  </si>
  <si>
    <t>سیمان‌اصفهان‌</t>
  </si>
  <si>
    <t>داروسازی دانا</t>
  </si>
  <si>
    <t>فولاد مبارکه اصفهان</t>
  </si>
  <si>
    <t>پتروشیمی پردیس</t>
  </si>
  <si>
    <t>صنعت غذایی کورش</t>
  </si>
  <si>
    <t>بانک تجارت</t>
  </si>
  <si>
    <t>پتروشیمی‌شیراز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</si>
  <si>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</si>
  <si>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</si>
  <si>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</si>
  <si>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</si>
  <si>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بسپارشیمی سپیدان061020</t>
  </si>
  <si>
    <t>اجاره اهداف لوتوس14061104</t>
  </si>
  <si>
    <t>مرابحه اورند پیشرو-لوتوس051118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</si>
  <si>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</si>
  <si>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</si>
  <si>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</si>
  <si>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</si>
  <si>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</si>
  <si>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</si>
  <si>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</si>
  <si>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</si>
  <si>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</si>
  <si>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</si>
  <si>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</si>
  <si>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</si>
  <si>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</si>
  <si>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1403/01/28</t>
  </si>
  <si>
    <t>1403/02/30</t>
  </si>
  <si>
    <t>1403/03/06</t>
  </si>
  <si>
    <t>1403/03/13</t>
  </si>
  <si>
    <t>1403/03/02</t>
  </si>
  <si>
    <t>1403/01/30</t>
  </si>
  <si>
    <t>1403/02/16</t>
  </si>
  <si>
    <t>1403/03/19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</si>
  <si>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</si>
  <si>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</si>
  <si>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</si>
  <si>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</si>
  <si>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</si>
  <si>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1405/11/18</t>
  </si>
  <si>
    <t>1406/11/04</t>
  </si>
  <si>
    <t>1406/10/20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</si>
  <si>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</si>
  <si>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</si>
  <si>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</si>
  <si>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</si>
  <si>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</si>
  <si>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</si>
  <si>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</si>
  <si>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بانکی- پارسیان</t>
  </si>
  <si>
    <t>سپرده بانکی- اقتصاد نوین</t>
  </si>
  <si>
    <t>-</t>
  </si>
  <si>
    <t>-2-2</t>
  </si>
  <si>
    <t xml:space="preserve">سپرده کوتاه مدت بانک پارسیان بهشتی غربی 47000425198607 </t>
  </si>
  <si>
    <t xml:space="preserve">سپرده کوتاه مدت بانک پارسیان میردامادغربی 47001413255601 </t>
  </si>
  <si>
    <t>سپرده کوتاه مدت بانک اقتصاد نوین فلکه دوم نیروهوائی 1-722222277-850-206</t>
  </si>
  <si>
    <t xml:space="preserve">سپرده کوتاه مدت بانک اقتصاد نوین فلکه دوم نیروهوائی 1-722222277-850-206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</si>
</sst>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8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0" fillId="0" borderId="0" xfId="1" applyNumberFormat="1" applyFont="1" applyAlignment="1">
      <alignment horizontal="left"/>
    </xf>
    <xf numFmtId="38" fontId="3" fillId="0" borderId="3" xfId="1" applyNumberFormat="1" applyFont="1" applyFill="1" applyBorder="1" applyAlignment="1">
      <alignment horizontal="center" vertical="center"/>
    </xf>
    <xf numFmtId="38" fontId="4" fillId="0" borderId="2" xfId="1" applyNumberFormat="1" applyFont="1" applyFill="1" applyBorder="1" applyAlignment="1">
      <alignment horizontal="right" vertical="top"/>
    </xf>
    <xf numFmtId="38" fontId="4" fillId="0" borderId="0" xfId="1" applyNumberFormat="1" applyFont="1" applyFill="1" applyAlignment="1">
      <alignment horizontal="right" vertical="top"/>
    </xf>
    <xf numFmtId="38" fontId="4" fillId="0" borderId="4" xfId="1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0" fillId="0" borderId="2" xfId="0" applyNumberFormat="1" applyBorder="1" applyAlignment="1">
      <alignment horizontal="left"/>
    </xf>
    <xf numFmtId="38" fontId="3" fillId="0" borderId="1" xfId="0" applyNumberFormat="1" applyFont="1" applyFill="1" applyBorder="1" applyAlignment="1">
      <alignment horizontal="center" vertical="center"/>
    </xf>
    <xf numFmtId="38" fontId="3" fillId="0" borderId="3" xfId="0" applyNumberFormat="1" applyFont="1" applyFill="1" applyBorder="1" applyAlignment="1">
      <alignment horizontal="center" vertical="center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38" fontId="0" fillId="0" borderId="0" xfId="0" applyNumberFormat="1" applyBorder="1" applyAlignment="1">
      <alignment horizontal="left"/>
    </xf>
    <xf numFmtId="38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left"/>
    </xf>
    <xf numFmtId="40" fontId="4" fillId="0" borderId="2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Border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40" fontId="4" fillId="0" borderId="4" xfId="0" applyNumberFormat="1" applyFont="1" applyFill="1" applyBorder="1" applyAlignment="1">
      <alignment horizontal="right" vertical="top"/>
    </xf>
    <xf numFmtId="40" fontId="0" fillId="0" borderId="0" xfId="0" applyNumberFormat="1" applyAlignment="1">
      <alignment horizontal="left"/>
    </xf>
    <xf numFmtId="40" fontId="3" fillId="0" borderId="3" xfId="0" applyNumberFormat="1" applyFont="1" applyFill="1" applyBorder="1" applyAlignment="1">
      <alignment horizontal="center" vertical="center"/>
    </xf>
    <xf numFmtId="40" fontId="4" fillId="0" borderId="0" xfId="0" applyNumberFormat="1" applyFont="1" applyFill="1" applyAlignment="1">
      <alignment horizontal="right" vertical="top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40" fontId="3" fillId="0" borderId="1" xfId="0" applyNumberFormat="1" applyFont="1" applyFill="1" applyBorder="1" applyAlignment="1">
      <alignment horizontal="center" vertical="center"/>
    </xf>
    <xf numFmtId="40" fontId="0" fillId="0" borderId="0" xfId="0" applyNumberFormat="1" applyBorder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Alignment="1">
      <alignment horizontal="right" vertical="top"/>
    </xf>
    <xf numFmtId="49" fontId="4" fillId="0" borderId="4" xfId="0" applyNumberFormat="1" applyFont="1" applyFill="1" applyBorder="1" applyAlignment="1">
      <alignment horizontal="right" vertical="top"/>
    </xf>
    <xf numFmtId="4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8" fontId="3" fillId="0" borderId="1" xfId="0" applyNumberFormat="1" applyFont="1" applyFill="1" applyBorder="1" applyAlignment="1">
      <alignment horizontal="center" vertical="center"/>
    </xf>
    <xf numFmtId="38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0"/>
  <sheetViews>
    <sheetView rightToLeft="1" tabSelected="1" workbookViewId="0">
      <selection activeCell="AE10" sqref="AE10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style="30" bestFit="1" customWidth="1"/>
    <col min="7" max="7" width="1.28515625" style="30" customWidth="1"/>
    <col min="8" max="8" width="18.42578125" style="30" bestFit="1" customWidth="1"/>
    <col min="9" max="9" width="1.28515625" style="30" customWidth="1"/>
    <col min="10" max="10" width="18.42578125" style="30" bestFit="1" customWidth="1"/>
    <col min="11" max="11" width="1.28515625" style="30" customWidth="1"/>
    <col min="12" max="12" width="9" style="30" bestFit="1" customWidth="1"/>
    <col min="13" max="13" width="1.28515625" style="30" customWidth="1"/>
    <col min="14" max="14" width="15.5703125" style="30" bestFit="1" customWidth="1"/>
    <col min="15" max="15" width="1.28515625" style="30" customWidth="1"/>
    <col min="16" max="16" width="11.28515625" style="30" bestFit="1" customWidth="1"/>
    <col min="17" max="17" width="1.28515625" style="30" customWidth="1"/>
    <col min="18" max="18" width="15.7109375" style="30" bestFit="1" customWidth="1"/>
    <col min="19" max="19" width="1.28515625" style="30" customWidth="1"/>
    <col min="20" max="20" width="12.85546875" style="30" bestFit="1" customWidth="1"/>
    <col min="21" max="21" width="1.28515625" style="30" customWidth="1"/>
    <col min="22" max="22" width="16.28515625" style="30" bestFit="1" customWidth="1"/>
    <col min="23" max="23" width="1.28515625" style="30" customWidth="1"/>
    <col min="24" max="24" width="18.42578125" style="30" bestFit="1" customWidth="1"/>
    <col min="25" max="25" width="1.28515625" style="30" customWidth="1"/>
    <col min="26" max="26" width="18.5703125" style="30" bestFit="1" customWidth="1"/>
    <col min="27" max="27" width="1.28515625" style="30" customWidth="1"/>
    <col min="28" max="28" width="18.28515625" style="30" customWidth="1"/>
    <col min="29" max="29" width="0.28515625" customWidth="1"/>
    <col min="32" max="32" width="20.28515625" bestFit="1" customWidth="1"/>
  </cols>
  <sheetData>
    <row r="1" spans="1:32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32" ht="21.75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32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32" ht="14.45" customHeight="1" x14ac:dyDescent="0.2">
      <c r="A4" s="1" t="s">
        <v>3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32" ht="14.45" customHeight="1" x14ac:dyDescent="0.2">
      <c r="A5" s="65" t="s">
        <v>5</v>
      </c>
      <c r="B5" s="65"/>
      <c r="C5" s="65" t="s">
        <v>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32" ht="14.45" customHeight="1" x14ac:dyDescent="0.2">
      <c r="F6" s="66" t="s">
        <v>7</v>
      </c>
      <c r="G6" s="66"/>
      <c r="H6" s="66"/>
      <c r="I6" s="66"/>
      <c r="J6" s="66"/>
      <c r="L6" s="66" t="s">
        <v>8</v>
      </c>
      <c r="M6" s="66"/>
      <c r="N6" s="66"/>
      <c r="O6" s="66"/>
      <c r="P6" s="66"/>
      <c r="Q6" s="66"/>
      <c r="R6" s="66"/>
      <c r="T6" s="66" t="s">
        <v>9</v>
      </c>
      <c r="U6" s="66"/>
      <c r="V6" s="66"/>
      <c r="W6" s="66"/>
      <c r="X6" s="66"/>
      <c r="Y6" s="66"/>
      <c r="Z6" s="66"/>
      <c r="AA6" s="66"/>
      <c r="AB6" s="66"/>
    </row>
    <row r="7" spans="1:32" ht="14.45" customHeight="1" x14ac:dyDescent="0.2">
      <c r="F7" s="31"/>
      <c r="G7" s="31"/>
      <c r="H7" s="31"/>
      <c r="I7" s="31"/>
      <c r="J7" s="31"/>
      <c r="L7" s="67" t="s">
        <v>10</v>
      </c>
      <c r="M7" s="67"/>
      <c r="N7" s="67"/>
      <c r="O7" s="31"/>
      <c r="P7" s="67" t="s">
        <v>11</v>
      </c>
      <c r="Q7" s="67"/>
      <c r="R7" s="67"/>
      <c r="T7" s="31"/>
      <c r="U7" s="31"/>
      <c r="V7" s="31"/>
      <c r="W7" s="31"/>
      <c r="X7" s="31"/>
      <c r="Y7" s="31"/>
      <c r="Z7" s="31"/>
      <c r="AA7" s="31"/>
      <c r="AB7" s="31"/>
    </row>
    <row r="8" spans="1:32" ht="14.45" customHeight="1" x14ac:dyDescent="0.2">
      <c r="A8" s="68" t="s">
        <v>12</v>
      </c>
      <c r="B8" s="68"/>
      <c r="C8" s="68"/>
      <c r="E8" s="68" t="s">
        <v>13</v>
      </c>
      <c r="F8" s="68"/>
      <c r="H8" s="32" t="s">
        <v>14</v>
      </c>
      <c r="J8" s="32" t="s">
        <v>15</v>
      </c>
      <c r="L8" s="33" t="s">
        <v>13</v>
      </c>
      <c r="M8" s="31"/>
      <c r="N8" s="33" t="s">
        <v>14</v>
      </c>
      <c r="P8" s="33" t="s">
        <v>13</v>
      </c>
      <c r="Q8" s="31"/>
      <c r="R8" s="33" t="s">
        <v>16</v>
      </c>
      <c r="T8" s="32" t="s">
        <v>13</v>
      </c>
      <c r="V8" s="32" t="s">
        <v>17</v>
      </c>
      <c r="X8" s="32" t="s">
        <v>14</v>
      </c>
      <c r="Z8" s="32" t="s">
        <v>15</v>
      </c>
      <c r="AB8" s="32" t="s">
        <v>18</v>
      </c>
    </row>
    <row r="9" spans="1:32" ht="21.75" customHeight="1" x14ac:dyDescent="0.2">
      <c r="A9" s="69" t="s">
        <v>19</v>
      </c>
      <c r="B9" s="69"/>
      <c r="C9" s="69"/>
      <c r="E9" s="70">
        <v>34593592</v>
      </c>
      <c r="F9" s="70"/>
      <c r="H9" s="34">
        <v>102524168450</v>
      </c>
      <c r="J9" s="34">
        <v>75137255878.806</v>
      </c>
      <c r="L9" s="34">
        <v>0</v>
      </c>
      <c r="N9" s="34">
        <v>0</v>
      </c>
      <c r="P9" s="34">
        <v>0</v>
      </c>
      <c r="R9" s="34">
        <v>0</v>
      </c>
      <c r="T9" s="34">
        <v>34593592</v>
      </c>
      <c r="V9" s="34">
        <v>2081</v>
      </c>
      <c r="X9" s="34">
        <v>102524168450</v>
      </c>
      <c r="Z9" s="34">
        <v>71560928825.535599</v>
      </c>
      <c r="AB9" s="44">
        <v>5.1711694659981815E-2</v>
      </c>
      <c r="AF9" s="43"/>
    </row>
    <row r="10" spans="1:32" ht="21.75" customHeight="1" x14ac:dyDescent="0.2">
      <c r="A10" s="71" t="s">
        <v>20</v>
      </c>
      <c r="B10" s="71"/>
      <c r="C10" s="71"/>
      <c r="E10" s="72">
        <v>4142584</v>
      </c>
      <c r="F10" s="72"/>
      <c r="H10" s="36">
        <v>7458720615</v>
      </c>
      <c r="J10" s="36">
        <v>7531704258.4907999</v>
      </c>
      <c r="L10" s="36">
        <v>0</v>
      </c>
      <c r="N10" s="36">
        <v>0</v>
      </c>
      <c r="P10" s="36">
        <v>0</v>
      </c>
      <c r="R10" s="36">
        <v>0</v>
      </c>
      <c r="T10" s="36">
        <v>4142584</v>
      </c>
      <c r="V10" s="36">
        <v>1665</v>
      </c>
      <c r="X10" s="36">
        <v>7458720615</v>
      </c>
      <c r="Z10" s="36">
        <v>6856362815.9580002</v>
      </c>
      <c r="AB10" s="45">
        <v>4.9545771168128701E-3</v>
      </c>
    </row>
    <row r="11" spans="1:32" ht="21.75" customHeight="1" x14ac:dyDescent="0.2">
      <c r="A11" s="71" t="s">
        <v>21</v>
      </c>
      <c r="B11" s="71"/>
      <c r="C11" s="71"/>
      <c r="E11" s="72">
        <v>35300000</v>
      </c>
      <c r="F11" s="72"/>
      <c r="H11" s="36">
        <v>82037897589</v>
      </c>
      <c r="J11" s="36">
        <v>99339690915</v>
      </c>
      <c r="L11" s="36">
        <v>0</v>
      </c>
      <c r="N11" s="36">
        <v>0</v>
      </c>
      <c r="P11" s="36">
        <v>0</v>
      </c>
      <c r="R11" s="36">
        <v>0</v>
      </c>
      <c r="T11" s="36">
        <v>35300000</v>
      </c>
      <c r="V11" s="36">
        <v>2805</v>
      </c>
      <c r="X11" s="36">
        <v>82037897589</v>
      </c>
      <c r="Z11" s="36">
        <f>98427351825-21</f>
        <v>98427351804</v>
      </c>
      <c r="AB11" s="45">
        <v>7.1126035480730265E-2</v>
      </c>
    </row>
    <row r="12" spans="1:32" ht="21.75" customHeight="1" x14ac:dyDescent="0.2">
      <c r="A12" s="71" t="s">
        <v>22</v>
      </c>
      <c r="B12" s="71"/>
      <c r="C12" s="71"/>
      <c r="E12" s="72">
        <v>141561</v>
      </c>
      <c r="F12" s="72"/>
      <c r="H12" s="36">
        <v>2528692670</v>
      </c>
      <c r="J12" s="36">
        <v>2089672873.9425001</v>
      </c>
      <c r="L12" s="36">
        <v>0</v>
      </c>
      <c r="N12" s="36">
        <v>0</v>
      </c>
      <c r="P12" s="36">
        <v>0</v>
      </c>
      <c r="R12" s="36">
        <v>0</v>
      </c>
      <c r="T12" s="36">
        <v>141561</v>
      </c>
      <c r="V12" s="36">
        <v>12170</v>
      </c>
      <c r="X12" s="36">
        <v>2528692670</v>
      </c>
      <c r="Z12" s="36">
        <v>1712546725.6485</v>
      </c>
      <c r="AB12" s="45">
        <v>1.237528562319133E-3</v>
      </c>
      <c r="AF12" s="21"/>
    </row>
    <row r="13" spans="1:32" ht="21.75" customHeight="1" x14ac:dyDescent="0.2">
      <c r="A13" s="71" t="s">
        <v>23</v>
      </c>
      <c r="B13" s="71"/>
      <c r="C13" s="71"/>
      <c r="E13" s="72">
        <v>3909674</v>
      </c>
      <c r="F13" s="72"/>
      <c r="H13" s="36">
        <v>7435566098</v>
      </c>
      <c r="J13" s="36">
        <v>6587467390.2915001</v>
      </c>
      <c r="L13" s="36">
        <v>0</v>
      </c>
      <c r="N13" s="36">
        <v>0</v>
      </c>
      <c r="P13" s="36">
        <v>0</v>
      </c>
      <c r="R13" s="36">
        <v>0</v>
      </c>
      <c r="T13" s="36">
        <v>3909674</v>
      </c>
      <c r="V13" s="36">
        <v>1637</v>
      </c>
      <c r="X13" s="36">
        <v>7435566098</v>
      </c>
      <c r="Z13" s="36">
        <v>6362055526.7889004</v>
      </c>
      <c r="AB13" s="45">
        <v>4.5973784607133347E-3</v>
      </c>
    </row>
    <row r="14" spans="1:32" ht="21.75" customHeight="1" x14ac:dyDescent="0.2">
      <c r="A14" s="71" t="s">
        <v>24</v>
      </c>
      <c r="B14" s="71"/>
      <c r="C14" s="71"/>
      <c r="E14" s="72">
        <v>53413383</v>
      </c>
      <c r="F14" s="72"/>
      <c r="H14" s="36">
        <v>76982193250</v>
      </c>
      <c r="J14" s="36">
        <v>116544783549.674</v>
      </c>
      <c r="L14" s="36">
        <v>0</v>
      </c>
      <c r="N14" s="36">
        <v>0</v>
      </c>
      <c r="P14" s="36">
        <v>0</v>
      </c>
      <c r="R14" s="36">
        <v>0</v>
      </c>
      <c r="T14" s="36">
        <v>53413383</v>
      </c>
      <c r="V14" s="36">
        <v>2258</v>
      </c>
      <c r="X14" s="36">
        <v>76982193250</v>
      </c>
      <c r="Z14" s="36">
        <v>119889804672.05701</v>
      </c>
      <c r="AB14" s="45">
        <v>8.6635334026491664E-2</v>
      </c>
    </row>
    <row r="15" spans="1:32" ht="21.75" customHeight="1" x14ac:dyDescent="0.2">
      <c r="A15" s="71" t="s">
        <v>25</v>
      </c>
      <c r="B15" s="71"/>
      <c r="C15" s="71"/>
      <c r="E15" s="72">
        <v>37351732</v>
      </c>
      <c r="F15" s="72"/>
      <c r="H15" s="36">
        <v>80512444890</v>
      </c>
      <c r="J15" s="36">
        <v>110868654735.076</v>
      </c>
      <c r="L15" s="36">
        <v>0</v>
      </c>
      <c r="N15" s="36">
        <v>0</v>
      </c>
      <c r="P15" s="36">
        <v>0</v>
      </c>
      <c r="R15" s="36">
        <v>0</v>
      </c>
      <c r="T15" s="36">
        <v>37351732</v>
      </c>
      <c r="V15" s="36">
        <v>2860</v>
      </c>
      <c r="X15" s="36">
        <v>80512444890</v>
      </c>
      <c r="Z15" s="36">
        <v>106190339096.556</v>
      </c>
      <c r="AB15" s="45">
        <v>7.6735761837142882E-2</v>
      </c>
    </row>
    <row r="16" spans="1:32" ht="21.75" customHeight="1" x14ac:dyDescent="0.2">
      <c r="A16" s="71" t="s">
        <v>26</v>
      </c>
      <c r="B16" s="71"/>
      <c r="C16" s="71"/>
      <c r="E16" s="72">
        <v>1618000</v>
      </c>
      <c r="F16" s="72"/>
      <c r="H16" s="36">
        <v>7457233239</v>
      </c>
      <c r="J16" s="36">
        <v>5416999927.1999998</v>
      </c>
      <c r="L16" s="36">
        <v>0</v>
      </c>
      <c r="N16" s="36">
        <v>0</v>
      </c>
      <c r="P16" s="36">
        <v>0</v>
      </c>
      <c r="R16" s="36">
        <v>0</v>
      </c>
      <c r="T16" s="36">
        <v>1618000</v>
      </c>
      <c r="V16" s="36">
        <v>3358</v>
      </c>
      <c r="X16" s="36">
        <v>7457233239</v>
      </c>
      <c r="Z16" s="36">
        <v>5400916198.1999998</v>
      </c>
      <c r="AB16" s="45">
        <v>3.9028354425970917E-3</v>
      </c>
    </row>
    <row r="17" spans="1:28" ht="21.75" customHeight="1" x14ac:dyDescent="0.2">
      <c r="A17" s="71" t="s">
        <v>27</v>
      </c>
      <c r="B17" s="71"/>
      <c r="C17" s="71"/>
      <c r="E17" s="72">
        <v>1247504</v>
      </c>
      <c r="F17" s="72"/>
      <c r="H17" s="36">
        <v>7480949921</v>
      </c>
      <c r="J17" s="36">
        <v>6411220585.7040005</v>
      </c>
      <c r="L17" s="36">
        <v>0</v>
      </c>
      <c r="N17" s="36">
        <v>0</v>
      </c>
      <c r="P17" s="36">
        <v>0</v>
      </c>
      <c r="R17" s="36">
        <v>0</v>
      </c>
      <c r="T17" s="36">
        <v>1247504</v>
      </c>
      <c r="V17" s="36">
        <v>4598</v>
      </c>
      <c r="X17" s="36">
        <v>7480949921</v>
      </c>
      <c r="Z17" s="36">
        <v>5701894052.8176003</v>
      </c>
      <c r="AB17" s="45">
        <v>4.1203294742263724E-3</v>
      </c>
    </row>
    <row r="18" spans="1:28" ht="21.75" customHeight="1" x14ac:dyDescent="0.2">
      <c r="A18" s="71" t="s">
        <v>28</v>
      </c>
      <c r="B18" s="71"/>
      <c r="C18" s="71"/>
      <c r="E18" s="72">
        <v>15542775</v>
      </c>
      <c r="F18" s="72"/>
      <c r="H18" s="36">
        <v>79102257139</v>
      </c>
      <c r="J18" s="36">
        <v>84667619278.350006</v>
      </c>
      <c r="L18" s="36">
        <v>0</v>
      </c>
      <c r="N18" s="36">
        <v>0</v>
      </c>
      <c r="P18" s="36">
        <v>0</v>
      </c>
      <c r="R18" s="36">
        <v>0</v>
      </c>
      <c r="T18" s="36">
        <v>15542775</v>
      </c>
      <c r="V18" s="36">
        <v>5170</v>
      </c>
      <c r="X18" s="36">
        <v>79102257139</v>
      </c>
      <c r="Z18" s="36">
        <v>79878027676.837494</v>
      </c>
      <c r="AB18" s="45">
        <v>5.772183571480189E-2</v>
      </c>
    </row>
    <row r="19" spans="1:28" ht="21.75" customHeight="1" x14ac:dyDescent="0.2">
      <c r="A19" s="71" t="s">
        <v>29</v>
      </c>
      <c r="B19" s="71"/>
      <c r="C19" s="71"/>
      <c r="E19" s="72">
        <v>2446789</v>
      </c>
      <c r="F19" s="72"/>
      <c r="H19" s="36">
        <v>26748125253</v>
      </c>
      <c r="J19" s="36">
        <v>25562743663.279499</v>
      </c>
      <c r="L19" s="36">
        <v>0</v>
      </c>
      <c r="N19" s="36">
        <v>0</v>
      </c>
      <c r="P19" s="36">
        <v>0</v>
      </c>
      <c r="R19" s="36">
        <v>0</v>
      </c>
      <c r="T19" s="36">
        <v>2446789</v>
      </c>
      <c r="V19" s="36">
        <v>9550</v>
      </c>
      <c r="X19" s="36">
        <v>26748125253</v>
      </c>
      <c r="Z19" s="36">
        <v>23227802282.047501</v>
      </c>
      <c r="AB19" s="45">
        <v>1.6784983634855428E-2</v>
      </c>
    </row>
    <row r="20" spans="1:28" ht="21.75" customHeight="1" x14ac:dyDescent="0.2">
      <c r="A20" s="71" t="s">
        <v>30</v>
      </c>
      <c r="B20" s="71"/>
      <c r="C20" s="71"/>
      <c r="E20" s="72">
        <v>1987140</v>
      </c>
      <c r="F20" s="72"/>
      <c r="H20" s="36">
        <v>26423799979</v>
      </c>
      <c r="J20" s="36">
        <v>25363064078.279999</v>
      </c>
      <c r="L20" s="36">
        <v>0</v>
      </c>
      <c r="N20" s="36">
        <v>0</v>
      </c>
      <c r="P20" s="36">
        <v>0</v>
      </c>
      <c r="R20" s="36">
        <v>0</v>
      </c>
      <c r="T20" s="36">
        <v>1987140</v>
      </c>
      <c r="V20" s="36">
        <v>12230</v>
      </c>
      <c r="X20" s="36">
        <v>26423799979</v>
      </c>
      <c r="Z20" s="36">
        <v>24158121002.91</v>
      </c>
      <c r="AB20" s="45">
        <v>1.7457254920587254E-2</v>
      </c>
    </row>
    <row r="21" spans="1:28" ht="21.75" customHeight="1" x14ac:dyDescent="0.2">
      <c r="A21" s="71" t="s">
        <v>31</v>
      </c>
      <c r="B21" s="71"/>
      <c r="C21" s="71"/>
      <c r="E21" s="72">
        <v>3592254</v>
      </c>
      <c r="F21" s="72"/>
      <c r="H21" s="36">
        <v>11194314249</v>
      </c>
      <c r="J21" s="36">
        <v>9934188406.7633991</v>
      </c>
      <c r="L21" s="36">
        <v>0</v>
      </c>
      <c r="N21" s="36">
        <v>0</v>
      </c>
      <c r="P21" s="36">
        <v>0</v>
      </c>
      <c r="R21" s="36">
        <v>0</v>
      </c>
      <c r="T21" s="36">
        <v>3592254</v>
      </c>
      <c r="V21" s="36">
        <v>2614</v>
      </c>
      <c r="X21" s="36">
        <v>11194314249</v>
      </c>
      <c r="Z21" s="36">
        <v>9334280551.8617992</v>
      </c>
      <c r="AB21" s="45">
        <v>6.7451816751188066E-3</v>
      </c>
    </row>
    <row r="22" spans="1:28" ht="21.75" customHeight="1" x14ac:dyDescent="0.2">
      <c r="A22" s="71" t="s">
        <v>32</v>
      </c>
      <c r="B22" s="71"/>
      <c r="C22" s="71"/>
      <c r="E22" s="72">
        <v>450000</v>
      </c>
      <c r="F22" s="72"/>
      <c r="H22" s="36">
        <v>22143410488</v>
      </c>
      <c r="J22" s="36">
        <v>33227115300</v>
      </c>
      <c r="L22" s="36">
        <v>0</v>
      </c>
      <c r="N22" s="36">
        <v>0</v>
      </c>
      <c r="P22" s="36">
        <v>-380376</v>
      </c>
      <c r="R22" s="36">
        <v>24074302838</v>
      </c>
      <c r="T22" s="36">
        <v>69624</v>
      </c>
      <c r="V22" s="36">
        <v>56800</v>
      </c>
      <c r="X22" s="36">
        <v>3426028469</v>
      </c>
      <c r="Z22" s="36">
        <v>3931113072.96</v>
      </c>
      <c r="AB22" s="45">
        <v>2.8407194014819837E-3</v>
      </c>
    </row>
    <row r="23" spans="1:28" ht="21.75" customHeight="1" x14ac:dyDescent="0.2">
      <c r="A23" s="71" t="s">
        <v>33</v>
      </c>
      <c r="B23" s="71"/>
      <c r="C23" s="71"/>
      <c r="E23" s="72">
        <v>2560000</v>
      </c>
      <c r="F23" s="72"/>
      <c r="H23" s="36">
        <v>7440011312</v>
      </c>
      <c r="J23" s="36">
        <v>6481524096</v>
      </c>
      <c r="L23" s="36">
        <v>0</v>
      </c>
      <c r="N23" s="36">
        <v>0</v>
      </c>
      <c r="P23" s="36">
        <v>0</v>
      </c>
      <c r="R23" s="36">
        <v>0</v>
      </c>
      <c r="T23" s="36">
        <v>2560000</v>
      </c>
      <c r="V23" s="36">
        <v>2436</v>
      </c>
      <c r="X23" s="36">
        <v>7440011312</v>
      </c>
      <c r="Z23" s="36">
        <v>6199054848</v>
      </c>
      <c r="AB23" s="45">
        <v>4.4795901442501529E-3</v>
      </c>
    </row>
    <row r="24" spans="1:28" ht="21.75" customHeight="1" x14ac:dyDescent="0.2">
      <c r="A24" s="71" t="s">
        <v>34</v>
      </c>
      <c r="B24" s="71"/>
      <c r="C24" s="71"/>
      <c r="E24" s="72">
        <v>52300</v>
      </c>
      <c r="F24" s="72"/>
      <c r="H24" s="36">
        <v>7438148081</v>
      </c>
      <c r="J24" s="36">
        <v>9735945385.0499992</v>
      </c>
      <c r="L24" s="36">
        <v>0</v>
      </c>
      <c r="N24" s="36">
        <v>0</v>
      </c>
      <c r="P24" s="36">
        <v>0</v>
      </c>
      <c r="R24" s="36">
        <v>0</v>
      </c>
      <c r="T24" s="36">
        <v>52300</v>
      </c>
      <c r="V24" s="36">
        <v>166790</v>
      </c>
      <c r="X24" s="36">
        <v>7438148081</v>
      </c>
      <c r="Z24" s="36">
        <v>8671214453.8500004</v>
      </c>
      <c r="AB24" s="45">
        <v>6.2660337355585757E-3</v>
      </c>
    </row>
    <row r="25" spans="1:28" ht="21.75" customHeight="1" x14ac:dyDescent="0.2">
      <c r="A25" s="71" t="s">
        <v>35</v>
      </c>
      <c r="B25" s="71"/>
      <c r="C25" s="71"/>
      <c r="E25" s="72">
        <v>84800</v>
      </c>
      <c r="F25" s="72"/>
      <c r="H25" s="36">
        <v>7427022071</v>
      </c>
      <c r="J25" s="36">
        <v>6773138604</v>
      </c>
      <c r="L25" s="36">
        <v>0</v>
      </c>
      <c r="N25" s="36">
        <v>0</v>
      </c>
      <c r="P25" s="36">
        <v>0</v>
      </c>
      <c r="R25" s="36">
        <v>0</v>
      </c>
      <c r="T25" s="36">
        <v>84800</v>
      </c>
      <c r="V25" s="36">
        <v>73250</v>
      </c>
      <c r="X25" s="36">
        <v>7427022071</v>
      </c>
      <c r="Z25" s="36">
        <v>6174640980</v>
      </c>
      <c r="AB25" s="45">
        <v>4.4619480802327478E-3</v>
      </c>
    </row>
    <row r="26" spans="1:28" ht="21.75" customHeight="1" x14ac:dyDescent="0.2">
      <c r="A26" s="71" t="s">
        <v>36</v>
      </c>
      <c r="B26" s="71"/>
      <c r="C26" s="71"/>
      <c r="E26" s="72">
        <v>518193</v>
      </c>
      <c r="F26" s="72"/>
      <c r="H26" s="36">
        <v>20475631377</v>
      </c>
      <c r="J26" s="36">
        <v>25858509532.830002</v>
      </c>
      <c r="L26" s="36">
        <v>0</v>
      </c>
      <c r="N26" s="36">
        <v>0</v>
      </c>
      <c r="P26" s="36">
        <v>0</v>
      </c>
      <c r="R26" s="36">
        <v>0</v>
      </c>
      <c r="T26" s="36">
        <v>518193</v>
      </c>
      <c r="V26" s="36">
        <v>48150</v>
      </c>
      <c r="X26" s="36">
        <v>20475631377</v>
      </c>
      <c r="Z26" s="36">
        <v>24802534541.947498</v>
      </c>
      <c r="AB26" s="45">
        <v>1.7922924060331205E-2</v>
      </c>
    </row>
    <row r="27" spans="1:28" ht="21.75" customHeight="1" x14ac:dyDescent="0.2">
      <c r="A27" s="71" t="s">
        <v>37</v>
      </c>
      <c r="B27" s="71"/>
      <c r="C27" s="71"/>
      <c r="E27" s="72">
        <v>3609142</v>
      </c>
      <c r="F27" s="72"/>
      <c r="H27" s="36">
        <v>11056843750</v>
      </c>
      <c r="J27" s="36">
        <v>11175584589.886499</v>
      </c>
      <c r="L27" s="36">
        <v>0</v>
      </c>
      <c r="N27" s="36">
        <v>0</v>
      </c>
      <c r="P27" s="36">
        <v>0</v>
      </c>
      <c r="R27" s="36">
        <v>0</v>
      </c>
      <c r="T27" s="36">
        <v>3609142</v>
      </c>
      <c r="V27" s="36">
        <v>2901</v>
      </c>
      <c r="X27" s="36">
        <v>11056843750</v>
      </c>
      <c r="Z27" s="36">
        <v>10407823722.3951</v>
      </c>
      <c r="AB27" s="45">
        <v>7.520950485697982E-3</v>
      </c>
    </row>
    <row r="28" spans="1:28" ht="21.75" customHeight="1" x14ac:dyDescent="0.2">
      <c r="A28" s="71" t="s">
        <v>38</v>
      </c>
      <c r="B28" s="71"/>
      <c r="C28" s="71"/>
      <c r="E28" s="72">
        <v>150000</v>
      </c>
      <c r="F28" s="72"/>
      <c r="H28" s="36">
        <v>11479563930</v>
      </c>
      <c r="J28" s="36">
        <v>12316279500</v>
      </c>
      <c r="L28" s="36">
        <v>0</v>
      </c>
      <c r="N28" s="36">
        <v>0</v>
      </c>
      <c r="P28" s="36">
        <v>0</v>
      </c>
      <c r="R28" s="36">
        <v>0</v>
      </c>
      <c r="T28" s="36">
        <v>150000</v>
      </c>
      <c r="V28" s="36">
        <v>72100</v>
      </c>
      <c r="X28" s="36">
        <v>11479563930</v>
      </c>
      <c r="Z28" s="36">
        <v>10750650750</v>
      </c>
      <c r="AB28" s="45">
        <v>7.76868576336486E-3</v>
      </c>
    </row>
    <row r="29" spans="1:28" ht="21.75" customHeight="1" x14ac:dyDescent="0.2">
      <c r="A29" s="71" t="s">
        <v>39</v>
      </c>
      <c r="B29" s="71"/>
      <c r="C29" s="71"/>
      <c r="E29" s="72">
        <v>2109652</v>
      </c>
      <c r="F29" s="72"/>
      <c r="H29" s="36">
        <v>42467589291</v>
      </c>
      <c r="J29" s="36">
        <v>35021562829.019997</v>
      </c>
      <c r="L29" s="36">
        <v>0</v>
      </c>
      <c r="N29" s="36">
        <v>0</v>
      </c>
      <c r="P29" s="36">
        <v>0</v>
      </c>
      <c r="R29" s="36">
        <v>0</v>
      </c>
      <c r="T29" s="36">
        <v>2109652</v>
      </c>
      <c r="V29" s="36">
        <v>18910</v>
      </c>
      <c r="X29" s="36">
        <v>42467589291</v>
      </c>
      <c r="Z29" s="36">
        <v>39656152880.045998</v>
      </c>
      <c r="AB29" s="45">
        <v>2.8656515542469254E-2</v>
      </c>
    </row>
    <row r="30" spans="1:28" ht="21.75" customHeight="1" x14ac:dyDescent="0.2">
      <c r="A30" s="71" t="s">
        <v>40</v>
      </c>
      <c r="B30" s="71"/>
      <c r="C30" s="71"/>
      <c r="E30" s="72">
        <v>90483406</v>
      </c>
      <c r="F30" s="72"/>
      <c r="H30" s="36">
        <v>40200335062</v>
      </c>
      <c r="J30" s="36">
        <v>39395923023.623398</v>
      </c>
      <c r="L30" s="36">
        <v>0</v>
      </c>
      <c r="N30" s="36">
        <v>0</v>
      </c>
      <c r="P30" s="36">
        <v>0</v>
      </c>
      <c r="R30" s="36">
        <v>0</v>
      </c>
      <c r="T30" s="36">
        <v>90483406</v>
      </c>
      <c r="V30" s="36">
        <v>396</v>
      </c>
      <c r="X30" s="36">
        <v>40200335062</v>
      </c>
      <c r="Z30" s="36">
        <v>35618231774.782799</v>
      </c>
      <c r="AB30" s="45">
        <v>2.5738614018782541E-2</v>
      </c>
    </row>
    <row r="31" spans="1:28" ht="21.75" customHeight="1" x14ac:dyDescent="0.2">
      <c r="A31" s="71" t="s">
        <v>41</v>
      </c>
      <c r="B31" s="71"/>
      <c r="C31" s="71"/>
      <c r="E31" s="72">
        <v>3997338</v>
      </c>
      <c r="F31" s="72"/>
      <c r="H31" s="36">
        <v>23809841752</v>
      </c>
      <c r="J31" s="36">
        <v>17928674921.116798</v>
      </c>
      <c r="L31" s="36">
        <v>0</v>
      </c>
      <c r="N31" s="36">
        <v>0</v>
      </c>
      <c r="P31" s="36">
        <v>0</v>
      </c>
      <c r="R31" s="36">
        <v>0</v>
      </c>
      <c r="T31" s="36">
        <v>3997338</v>
      </c>
      <c r="V31" s="36">
        <v>3974</v>
      </c>
      <c r="X31" s="36">
        <v>23809841752</v>
      </c>
      <c r="Z31" s="36">
        <v>15790902955.788601</v>
      </c>
      <c r="AB31" s="45">
        <v>1.1410896496968892E-2</v>
      </c>
    </row>
    <row r="32" spans="1:28" ht="21.75" customHeight="1" x14ac:dyDescent="0.2">
      <c r="A32" s="71" t="s">
        <v>42</v>
      </c>
      <c r="B32" s="71"/>
      <c r="C32" s="71"/>
      <c r="E32" s="72">
        <v>418800</v>
      </c>
      <c r="F32" s="72"/>
      <c r="H32" s="36">
        <v>7436212332</v>
      </c>
      <c r="J32" s="36">
        <v>6490243902.6000004</v>
      </c>
      <c r="L32" s="36">
        <v>0</v>
      </c>
      <c r="N32" s="36">
        <v>0</v>
      </c>
      <c r="P32" s="36">
        <v>0</v>
      </c>
      <c r="R32" s="36">
        <v>0</v>
      </c>
      <c r="T32" s="36">
        <v>418800</v>
      </c>
      <c r="V32" s="36">
        <v>14820</v>
      </c>
      <c r="X32" s="36">
        <v>7436212332</v>
      </c>
      <c r="Z32" s="36">
        <v>6169686634.8000002</v>
      </c>
      <c r="AB32" s="45">
        <v>4.4583679480233529E-3</v>
      </c>
    </row>
    <row r="33" spans="1:28" ht="21.75" customHeight="1" x14ac:dyDescent="0.2">
      <c r="A33" s="71" t="s">
        <v>43</v>
      </c>
      <c r="B33" s="71"/>
      <c r="C33" s="71"/>
      <c r="E33" s="72">
        <v>40619240</v>
      </c>
      <c r="F33" s="72"/>
      <c r="H33" s="36">
        <v>88242697067</v>
      </c>
      <c r="J33" s="36">
        <v>98480857918.158005</v>
      </c>
      <c r="L33" s="36">
        <v>0</v>
      </c>
      <c r="N33" s="36">
        <v>0</v>
      </c>
      <c r="P33" s="36">
        <v>0</v>
      </c>
      <c r="R33" s="36">
        <v>0</v>
      </c>
      <c r="T33" s="36">
        <v>40619240</v>
      </c>
      <c r="V33" s="36">
        <v>2432</v>
      </c>
      <c r="X33" s="36">
        <v>88242697067</v>
      </c>
      <c r="Z33" s="36">
        <v>98198215029.503998</v>
      </c>
      <c r="AB33" s="45">
        <v>7.0960455588006982E-2</v>
      </c>
    </row>
    <row r="34" spans="1:28" ht="21.75" customHeight="1" x14ac:dyDescent="0.2">
      <c r="A34" s="71" t="s">
        <v>44</v>
      </c>
      <c r="B34" s="71"/>
      <c r="C34" s="71"/>
      <c r="E34" s="72">
        <v>858000</v>
      </c>
      <c r="F34" s="72"/>
      <c r="H34" s="36">
        <v>7902333747</v>
      </c>
      <c r="J34" s="36">
        <v>6388182801</v>
      </c>
      <c r="L34" s="36">
        <v>0</v>
      </c>
      <c r="N34" s="36">
        <v>0</v>
      </c>
      <c r="P34" s="36">
        <v>0</v>
      </c>
      <c r="R34" s="36">
        <v>0</v>
      </c>
      <c r="T34" s="36">
        <v>858000</v>
      </c>
      <c r="V34" s="36">
        <v>6300</v>
      </c>
      <c r="X34" s="36">
        <v>7902333747</v>
      </c>
      <c r="Z34" s="36">
        <v>5373237870</v>
      </c>
      <c r="AB34" s="45">
        <v>3.8828343990099322E-3</v>
      </c>
    </row>
    <row r="35" spans="1:28" ht="21.75" customHeight="1" x14ac:dyDescent="0.2">
      <c r="A35" s="71" t="s">
        <v>45</v>
      </c>
      <c r="B35" s="71"/>
      <c r="C35" s="71"/>
      <c r="E35" s="72">
        <v>1589247</v>
      </c>
      <c r="F35" s="72"/>
      <c r="H35" s="36">
        <v>6664595485</v>
      </c>
      <c r="J35" s="36">
        <v>6875250346.4832001</v>
      </c>
      <c r="L35" s="36">
        <v>0</v>
      </c>
      <c r="N35" s="36">
        <v>0</v>
      </c>
      <c r="P35" s="36">
        <v>0</v>
      </c>
      <c r="R35" s="36">
        <v>0</v>
      </c>
      <c r="T35" s="36">
        <v>1589247</v>
      </c>
      <c r="V35" s="36">
        <v>3562</v>
      </c>
      <c r="X35" s="36">
        <v>6664595485</v>
      </c>
      <c r="Z35" s="36">
        <v>5627215472.0066996</v>
      </c>
      <c r="AB35" s="45">
        <v>4.0663648872385624E-3</v>
      </c>
    </row>
    <row r="36" spans="1:28" ht="21.75" customHeight="1" x14ac:dyDescent="0.2">
      <c r="A36" s="71" t="s">
        <v>46</v>
      </c>
      <c r="B36" s="71"/>
      <c r="C36" s="71"/>
      <c r="E36" s="72">
        <v>672000</v>
      </c>
      <c r="F36" s="72"/>
      <c r="H36" s="36">
        <v>2850940130</v>
      </c>
      <c r="J36" s="36">
        <v>2507678006.4000001</v>
      </c>
      <c r="L36" s="36">
        <v>0</v>
      </c>
      <c r="N36" s="36">
        <v>0</v>
      </c>
      <c r="P36" s="36">
        <v>0</v>
      </c>
      <c r="R36" s="36">
        <v>0</v>
      </c>
      <c r="T36" s="36">
        <v>672000</v>
      </c>
      <c r="V36" s="36">
        <v>3015</v>
      </c>
      <c r="X36" s="36">
        <v>2850940130</v>
      </c>
      <c r="Z36" s="36">
        <v>2014024824</v>
      </c>
      <c r="AB36" s="45">
        <v>1.4553840824261003E-3</v>
      </c>
    </row>
    <row r="37" spans="1:28" ht="21.75" customHeight="1" x14ac:dyDescent="0.2">
      <c r="A37" s="71" t="s">
        <v>47</v>
      </c>
      <c r="B37" s="71"/>
      <c r="C37" s="71"/>
      <c r="E37" s="72">
        <v>18800000</v>
      </c>
      <c r="F37" s="72"/>
      <c r="H37" s="36">
        <v>24595549683</v>
      </c>
      <c r="J37" s="36">
        <v>20089750500</v>
      </c>
      <c r="L37" s="36">
        <v>0</v>
      </c>
      <c r="N37" s="36">
        <v>0</v>
      </c>
      <c r="P37" s="36">
        <v>0</v>
      </c>
      <c r="R37" s="36">
        <v>0</v>
      </c>
      <c r="T37" s="36">
        <v>18800000</v>
      </c>
      <c r="V37" s="36">
        <v>1008</v>
      </c>
      <c r="X37" s="36">
        <v>24595549683</v>
      </c>
      <c r="Z37" s="36">
        <v>18837645120</v>
      </c>
      <c r="AB37" s="45">
        <v>1.3612547636622233E-2</v>
      </c>
    </row>
    <row r="38" spans="1:28" ht="21.75" customHeight="1" x14ac:dyDescent="0.2">
      <c r="A38" s="71" t="s">
        <v>48</v>
      </c>
      <c r="B38" s="71"/>
      <c r="C38" s="71"/>
      <c r="E38" s="72">
        <v>3110000</v>
      </c>
      <c r="F38" s="72"/>
      <c r="H38" s="36">
        <v>69242185735</v>
      </c>
      <c r="J38" s="36">
        <v>62108144595</v>
      </c>
      <c r="L38" s="36">
        <v>0</v>
      </c>
      <c r="N38" s="36">
        <v>0</v>
      </c>
      <c r="P38" s="36">
        <v>0</v>
      </c>
      <c r="R38" s="36">
        <v>0</v>
      </c>
      <c r="T38" s="36">
        <v>3110000</v>
      </c>
      <c r="V38" s="36">
        <v>19350</v>
      </c>
      <c r="X38" s="36">
        <v>69242185735</v>
      </c>
      <c r="Z38" s="36">
        <v>59820437925</v>
      </c>
      <c r="AB38" s="45">
        <v>4.3227725955677511E-2</v>
      </c>
    </row>
    <row r="39" spans="1:28" ht="21.75" customHeight="1" x14ac:dyDescent="0.2">
      <c r="A39" s="71" t="s">
        <v>49</v>
      </c>
      <c r="B39" s="71"/>
      <c r="C39" s="71"/>
      <c r="E39" s="72">
        <v>484000</v>
      </c>
      <c r="F39" s="72"/>
      <c r="H39" s="36">
        <v>11067572433</v>
      </c>
      <c r="J39" s="36">
        <v>12754496502</v>
      </c>
      <c r="L39" s="36">
        <v>0</v>
      </c>
      <c r="N39" s="36">
        <v>0</v>
      </c>
      <c r="P39" s="36">
        <v>0</v>
      </c>
      <c r="R39" s="36">
        <v>0</v>
      </c>
      <c r="T39" s="36">
        <v>484000</v>
      </c>
      <c r="V39" s="36">
        <v>21790</v>
      </c>
      <c r="X39" s="36">
        <v>11067572433</v>
      </c>
      <c r="Z39" s="36">
        <v>10483609158</v>
      </c>
      <c r="AB39" s="45">
        <v>7.5757149132982546E-3</v>
      </c>
    </row>
    <row r="40" spans="1:28" ht="21.75" customHeight="1" x14ac:dyDescent="0.2">
      <c r="A40" s="71" t="s">
        <v>50</v>
      </c>
      <c r="B40" s="71"/>
      <c r="C40" s="71"/>
      <c r="E40" s="72">
        <v>219000</v>
      </c>
      <c r="F40" s="72"/>
      <c r="H40" s="36">
        <v>7439067007</v>
      </c>
      <c r="J40" s="36">
        <v>7791373840.5</v>
      </c>
      <c r="L40" s="36">
        <v>0</v>
      </c>
      <c r="N40" s="36">
        <v>0</v>
      </c>
      <c r="P40" s="36">
        <v>0</v>
      </c>
      <c r="R40" s="36">
        <v>0</v>
      </c>
      <c r="T40" s="36">
        <v>219000</v>
      </c>
      <c r="V40" s="36">
        <v>33260</v>
      </c>
      <c r="X40" s="36">
        <v>7439067007</v>
      </c>
      <c r="Z40" s="36">
        <v>7240600557</v>
      </c>
      <c r="AB40" s="45">
        <v>5.2322367988168134E-3</v>
      </c>
    </row>
    <row r="41" spans="1:28" ht="21.75" customHeight="1" x14ac:dyDescent="0.2">
      <c r="A41" s="71" t="s">
        <v>51</v>
      </c>
      <c r="B41" s="71"/>
      <c r="C41" s="71"/>
      <c r="E41" s="72">
        <v>332000</v>
      </c>
      <c r="F41" s="72"/>
      <c r="H41" s="36">
        <v>7431822562</v>
      </c>
      <c r="J41" s="36">
        <v>6237464940</v>
      </c>
      <c r="L41" s="36">
        <v>0</v>
      </c>
      <c r="N41" s="36">
        <v>0</v>
      </c>
      <c r="P41" s="36">
        <v>0</v>
      </c>
      <c r="R41" s="36">
        <v>0</v>
      </c>
      <c r="T41" s="36">
        <v>332000</v>
      </c>
      <c r="V41" s="36">
        <v>17310</v>
      </c>
      <c r="X41" s="36">
        <v>7431822562</v>
      </c>
      <c r="Z41" s="36">
        <v>5712725826</v>
      </c>
      <c r="AB41" s="45">
        <v>4.1281567810630406E-3</v>
      </c>
    </row>
    <row r="42" spans="1:28" ht="21.75" customHeight="1" x14ac:dyDescent="0.2">
      <c r="A42" s="71" t="s">
        <v>52</v>
      </c>
      <c r="B42" s="71"/>
      <c r="C42" s="71"/>
      <c r="E42" s="72">
        <v>281880</v>
      </c>
      <c r="F42" s="72"/>
      <c r="H42" s="36">
        <v>7459864303</v>
      </c>
      <c r="J42" s="36">
        <v>7517841499.6199999</v>
      </c>
      <c r="L42" s="36">
        <v>0</v>
      </c>
      <c r="N42" s="36">
        <v>0</v>
      </c>
      <c r="P42" s="36">
        <v>0</v>
      </c>
      <c r="R42" s="36">
        <v>0</v>
      </c>
      <c r="T42" s="36">
        <v>281880</v>
      </c>
      <c r="V42" s="36">
        <v>27930</v>
      </c>
      <c r="X42" s="36">
        <v>7459864303</v>
      </c>
      <c r="Z42" s="36">
        <v>7826064595.0200005</v>
      </c>
      <c r="AB42" s="45">
        <v>5.655307573125809E-3</v>
      </c>
    </row>
    <row r="43" spans="1:28" ht="21.75" customHeight="1" x14ac:dyDescent="0.2">
      <c r="A43" s="71" t="s">
        <v>53</v>
      </c>
      <c r="B43" s="71"/>
      <c r="C43" s="71"/>
      <c r="E43" s="72">
        <v>267500</v>
      </c>
      <c r="F43" s="72"/>
      <c r="H43" s="36">
        <v>7432941297</v>
      </c>
      <c r="J43" s="36">
        <v>8479818078.75</v>
      </c>
      <c r="L43" s="36">
        <v>0</v>
      </c>
      <c r="N43" s="36">
        <v>0</v>
      </c>
      <c r="P43" s="36">
        <v>0</v>
      </c>
      <c r="R43" s="36">
        <v>0</v>
      </c>
      <c r="T43" s="36">
        <v>267500</v>
      </c>
      <c r="V43" s="36">
        <v>28640</v>
      </c>
      <c r="X43" s="36">
        <v>7432941297</v>
      </c>
      <c r="Z43" s="36">
        <v>7615615860</v>
      </c>
      <c r="AB43" s="45">
        <v>5.5032321193056741E-3</v>
      </c>
    </row>
    <row r="44" spans="1:28" ht="21.75" customHeight="1" x14ac:dyDescent="0.2">
      <c r="A44" s="71" t="s">
        <v>54</v>
      </c>
      <c r="B44" s="71"/>
      <c r="C44" s="71"/>
      <c r="E44" s="72">
        <v>52551677</v>
      </c>
      <c r="F44" s="72"/>
      <c r="H44" s="36">
        <v>22862732845</v>
      </c>
      <c r="J44" s="36">
        <v>22410528649.8736</v>
      </c>
      <c r="L44" s="36">
        <v>0</v>
      </c>
      <c r="N44" s="36">
        <v>0</v>
      </c>
      <c r="P44" s="36">
        <v>0</v>
      </c>
      <c r="R44" s="36">
        <v>0</v>
      </c>
      <c r="T44" s="36">
        <v>52551677</v>
      </c>
      <c r="V44" s="36">
        <v>429</v>
      </c>
      <c r="X44" s="36">
        <v>22862732845</v>
      </c>
      <c r="Z44" s="36">
        <v>22410528649.8736</v>
      </c>
      <c r="AB44" s="45">
        <v>1.6194401522322113E-2</v>
      </c>
    </row>
    <row r="45" spans="1:28" ht="21.75" customHeight="1" x14ac:dyDescent="0.2">
      <c r="A45" s="71" t="s">
        <v>55</v>
      </c>
      <c r="B45" s="71"/>
      <c r="C45" s="71"/>
      <c r="E45" s="72">
        <v>9350000</v>
      </c>
      <c r="F45" s="72"/>
      <c r="H45" s="36">
        <v>53094976691</v>
      </c>
      <c r="J45" s="36">
        <v>42754090500</v>
      </c>
      <c r="L45" s="36">
        <v>0</v>
      </c>
      <c r="N45" s="36">
        <v>0</v>
      </c>
      <c r="P45" s="36">
        <v>0</v>
      </c>
      <c r="R45" s="36">
        <v>0</v>
      </c>
      <c r="T45" s="36">
        <v>9350000</v>
      </c>
      <c r="V45" s="36">
        <v>3720</v>
      </c>
      <c r="X45" s="36">
        <v>53094976691</v>
      </c>
      <c r="Z45" s="36">
        <v>34575047100</v>
      </c>
      <c r="AB45" s="45">
        <v>2.4984783007060248E-2</v>
      </c>
    </row>
    <row r="46" spans="1:28" ht="21.75" customHeight="1" x14ac:dyDescent="0.2">
      <c r="A46" s="71" t="s">
        <v>56</v>
      </c>
      <c r="B46" s="71"/>
      <c r="C46" s="71"/>
      <c r="E46" s="72">
        <v>2136920</v>
      </c>
      <c r="F46" s="72"/>
      <c r="H46" s="36">
        <v>7436289171</v>
      </c>
      <c r="J46" s="36">
        <v>5703491300.3100004</v>
      </c>
      <c r="L46" s="36">
        <v>0</v>
      </c>
      <c r="N46" s="36">
        <v>0</v>
      </c>
      <c r="P46" s="36">
        <v>0</v>
      </c>
      <c r="R46" s="36">
        <v>0</v>
      </c>
      <c r="T46" s="36">
        <v>2136920</v>
      </c>
      <c r="V46" s="36">
        <v>2460</v>
      </c>
      <c r="X46" s="36">
        <v>7436289171</v>
      </c>
      <c r="Z46" s="36">
        <v>5225545101.96</v>
      </c>
      <c r="AB46" s="45">
        <v>3.7761079569455487E-3</v>
      </c>
    </row>
    <row r="47" spans="1:28" ht="21.75" customHeight="1" x14ac:dyDescent="0.2">
      <c r="A47" s="71" t="s">
        <v>57</v>
      </c>
      <c r="B47" s="71"/>
      <c r="C47" s="71"/>
      <c r="E47" s="72">
        <v>3677221</v>
      </c>
      <c r="F47" s="72"/>
      <c r="H47" s="36">
        <v>20067530517</v>
      </c>
      <c r="J47" s="36">
        <v>26866760282.6175</v>
      </c>
      <c r="L47" s="36">
        <v>0</v>
      </c>
      <c r="N47" s="36">
        <v>0</v>
      </c>
      <c r="P47" s="36">
        <v>-1500000</v>
      </c>
      <c r="R47" s="36">
        <v>10288417593</v>
      </c>
      <c r="T47" s="36">
        <v>2177221</v>
      </c>
      <c r="V47" s="36">
        <v>6790</v>
      </c>
      <c r="X47" s="36">
        <v>11881648904</v>
      </c>
      <c r="Z47" s="36">
        <v>14695369772.9895</v>
      </c>
      <c r="AB47" s="45">
        <v>1.0619237160392902E-2</v>
      </c>
    </row>
    <row r="48" spans="1:28" ht="21.75" customHeight="1" x14ac:dyDescent="0.2">
      <c r="A48" s="71" t="s">
        <v>58</v>
      </c>
      <c r="B48" s="71"/>
      <c r="C48" s="71"/>
      <c r="E48" s="72">
        <v>139685</v>
      </c>
      <c r="F48" s="72"/>
      <c r="H48" s="36">
        <v>2288275221</v>
      </c>
      <c r="J48" s="36">
        <v>2656274614.4025002</v>
      </c>
      <c r="L48" s="36">
        <v>0</v>
      </c>
      <c r="N48" s="36">
        <v>0</v>
      </c>
      <c r="P48" s="36">
        <v>0</v>
      </c>
      <c r="R48" s="36">
        <v>0</v>
      </c>
      <c r="T48" s="36">
        <v>139685</v>
      </c>
      <c r="V48" s="36">
        <v>18670</v>
      </c>
      <c r="X48" s="36">
        <v>2288275221</v>
      </c>
      <c r="Z48" s="36">
        <v>2592401832.2474999</v>
      </c>
      <c r="AB48" s="45">
        <v>1.8733335939782186E-3</v>
      </c>
    </row>
    <row r="49" spans="1:28" ht="21.75" customHeight="1" x14ac:dyDescent="0.2">
      <c r="A49" s="71" t="s">
        <v>59</v>
      </c>
      <c r="B49" s="71"/>
      <c r="C49" s="71"/>
      <c r="E49" s="72">
        <v>1176750</v>
      </c>
      <c r="F49" s="72"/>
      <c r="H49" s="36">
        <v>10265979044</v>
      </c>
      <c r="J49" s="36">
        <v>8445582996.75</v>
      </c>
      <c r="L49" s="36">
        <v>0</v>
      </c>
      <c r="N49" s="36">
        <v>0</v>
      </c>
      <c r="P49" s="36">
        <v>0</v>
      </c>
      <c r="R49" s="36">
        <v>0</v>
      </c>
      <c r="T49" s="36">
        <v>1176750</v>
      </c>
      <c r="V49" s="36">
        <v>6140</v>
      </c>
      <c r="X49" s="36">
        <v>10265979044</v>
      </c>
      <c r="Z49" s="36">
        <v>7182254792.25</v>
      </c>
      <c r="AB49" s="45">
        <v>5.1900747081204939E-3</v>
      </c>
    </row>
    <row r="50" spans="1:28" ht="21.75" customHeight="1" x14ac:dyDescent="0.2">
      <c r="A50" s="71" t="s">
        <v>60</v>
      </c>
      <c r="B50" s="71"/>
      <c r="C50" s="71"/>
      <c r="E50" s="72">
        <v>2150000</v>
      </c>
      <c r="F50" s="72"/>
      <c r="H50" s="36">
        <v>7445265579</v>
      </c>
      <c r="J50" s="36">
        <v>7982470012.5</v>
      </c>
      <c r="L50" s="36">
        <v>0</v>
      </c>
      <c r="N50" s="36">
        <v>0</v>
      </c>
      <c r="P50" s="36">
        <v>0</v>
      </c>
      <c r="R50" s="36">
        <v>0</v>
      </c>
      <c r="T50" s="36">
        <v>2150000</v>
      </c>
      <c r="V50" s="36">
        <v>3335</v>
      </c>
      <c r="X50" s="36">
        <v>7445265579</v>
      </c>
      <c r="Z50" s="36">
        <v>7127587012.5</v>
      </c>
      <c r="AB50" s="45">
        <v>5.150570420228099E-3</v>
      </c>
    </row>
    <row r="51" spans="1:28" ht="21.75" customHeight="1" x14ac:dyDescent="0.2">
      <c r="A51" s="71" t="s">
        <v>61</v>
      </c>
      <c r="B51" s="71"/>
      <c r="C51" s="71"/>
      <c r="E51" s="72">
        <v>530000</v>
      </c>
      <c r="F51" s="72"/>
      <c r="H51" s="36">
        <v>7437828199</v>
      </c>
      <c r="J51" s="36">
        <v>10626493905</v>
      </c>
      <c r="L51" s="36">
        <v>0</v>
      </c>
      <c r="N51" s="36">
        <v>0</v>
      </c>
      <c r="P51" s="36">
        <v>0</v>
      </c>
      <c r="R51" s="36">
        <v>0</v>
      </c>
      <c r="T51" s="36">
        <v>530000</v>
      </c>
      <c r="V51" s="36">
        <v>16780</v>
      </c>
      <c r="X51" s="36">
        <v>7437828199</v>
      </c>
      <c r="Z51" s="36">
        <v>8840484270</v>
      </c>
      <c r="AB51" s="45">
        <v>6.3883522855209479E-3</v>
      </c>
    </row>
    <row r="52" spans="1:28" ht="21.75" customHeight="1" x14ac:dyDescent="0.2">
      <c r="A52" s="71" t="s">
        <v>62</v>
      </c>
      <c r="B52" s="71"/>
      <c r="C52" s="71"/>
      <c r="E52" s="72">
        <v>6600000</v>
      </c>
      <c r="F52" s="72"/>
      <c r="H52" s="36">
        <v>10001672946</v>
      </c>
      <c r="J52" s="36">
        <v>10549653840</v>
      </c>
      <c r="L52" s="36">
        <v>0</v>
      </c>
      <c r="N52" s="36">
        <v>0</v>
      </c>
      <c r="P52" s="36">
        <v>0</v>
      </c>
      <c r="R52" s="36">
        <v>0</v>
      </c>
      <c r="T52" s="36">
        <v>6600000</v>
      </c>
      <c r="V52" s="36">
        <v>1537</v>
      </c>
      <c r="X52" s="36">
        <v>10001672946</v>
      </c>
      <c r="Z52" s="36">
        <v>10083842010</v>
      </c>
      <c r="AB52" s="45">
        <v>7.2868332982640605E-3</v>
      </c>
    </row>
    <row r="53" spans="1:28" ht="21.75" customHeight="1" x14ac:dyDescent="0.2">
      <c r="A53" s="71" t="s">
        <v>63</v>
      </c>
      <c r="B53" s="71"/>
      <c r="C53" s="71"/>
      <c r="E53" s="72">
        <v>2100000</v>
      </c>
      <c r="F53" s="72"/>
      <c r="H53" s="36">
        <v>7881796400</v>
      </c>
      <c r="J53" s="36">
        <v>8842671180</v>
      </c>
      <c r="L53" s="36">
        <v>0</v>
      </c>
      <c r="N53" s="36">
        <v>0</v>
      </c>
      <c r="P53" s="36">
        <v>0</v>
      </c>
      <c r="R53" s="36">
        <v>0</v>
      </c>
      <c r="T53" s="36">
        <v>2100000</v>
      </c>
      <c r="V53" s="36">
        <v>3795</v>
      </c>
      <c r="X53" s="36">
        <v>7881796400</v>
      </c>
      <c r="Z53" s="36">
        <v>7922081475</v>
      </c>
      <c r="AB53" s="45">
        <v>5.7246917421300281E-3</v>
      </c>
    </row>
    <row r="54" spans="1:28" ht="21.75" customHeight="1" x14ac:dyDescent="0.2">
      <c r="A54" s="71" t="s">
        <v>64</v>
      </c>
      <c r="B54" s="71"/>
      <c r="C54" s="71"/>
      <c r="E54" s="72">
        <v>837800</v>
      </c>
      <c r="F54" s="72"/>
      <c r="H54" s="36">
        <v>7865093700</v>
      </c>
      <c r="J54" s="36">
        <v>7003974906.8999996</v>
      </c>
      <c r="L54" s="36">
        <v>0</v>
      </c>
      <c r="N54" s="36">
        <v>0</v>
      </c>
      <c r="P54" s="36">
        <v>0</v>
      </c>
      <c r="R54" s="36">
        <v>0</v>
      </c>
      <c r="T54" s="36">
        <v>837800</v>
      </c>
      <c r="V54" s="36">
        <v>8280</v>
      </c>
      <c r="X54" s="36">
        <v>7865093700</v>
      </c>
      <c r="Z54" s="36">
        <v>6895708945.1999998</v>
      </c>
      <c r="AB54" s="45">
        <v>4.9830096016171815E-3</v>
      </c>
    </row>
    <row r="55" spans="1:28" ht="21.75" customHeight="1" x14ac:dyDescent="0.2">
      <c r="A55" s="71" t="s">
        <v>65</v>
      </c>
      <c r="B55" s="71"/>
      <c r="C55" s="71"/>
      <c r="E55" s="72">
        <v>3774025</v>
      </c>
      <c r="F55" s="72"/>
      <c r="H55" s="36">
        <v>33809716071</v>
      </c>
      <c r="J55" s="36">
        <v>32263498140.75</v>
      </c>
      <c r="L55" s="36">
        <v>0</v>
      </c>
      <c r="N55" s="36">
        <v>0</v>
      </c>
      <c r="P55" s="36">
        <v>0</v>
      </c>
      <c r="R55" s="36">
        <v>0</v>
      </c>
      <c r="T55" s="36">
        <v>3774025</v>
      </c>
      <c r="V55" s="36">
        <v>7430</v>
      </c>
      <c r="X55" s="36">
        <v>33809716071</v>
      </c>
      <c r="Z55" s="36">
        <v>27874161765.787498</v>
      </c>
      <c r="AB55" s="45">
        <v>2.0142557758710787E-2</v>
      </c>
    </row>
    <row r="56" spans="1:28" ht="21.75" customHeight="1" x14ac:dyDescent="0.2">
      <c r="A56" s="71" t="s">
        <v>66</v>
      </c>
      <c r="B56" s="71"/>
      <c r="C56" s="71"/>
      <c r="E56" s="72">
        <v>1503646</v>
      </c>
      <c r="F56" s="72"/>
      <c r="H56" s="36">
        <v>7463146324</v>
      </c>
      <c r="J56" s="36">
        <v>6475037394.8915997</v>
      </c>
      <c r="L56" s="36">
        <v>0</v>
      </c>
      <c r="N56" s="36">
        <v>0</v>
      </c>
      <c r="P56" s="36">
        <v>0</v>
      </c>
      <c r="R56" s="36">
        <v>0</v>
      </c>
      <c r="T56" s="36">
        <v>1503646</v>
      </c>
      <c r="V56" s="36">
        <v>3827</v>
      </c>
      <c r="X56" s="36">
        <v>6701302228</v>
      </c>
      <c r="Z56" s="36">
        <v>5720214245.2101002</v>
      </c>
      <c r="AB56" s="45">
        <v>4.1335680977414857E-3</v>
      </c>
    </row>
    <row r="57" spans="1:28" ht="21.75" customHeight="1" x14ac:dyDescent="0.2">
      <c r="A57" s="71" t="s">
        <v>67</v>
      </c>
      <c r="B57" s="71"/>
      <c r="C57" s="71"/>
      <c r="E57" s="72">
        <v>197000</v>
      </c>
      <c r="F57" s="72"/>
      <c r="H57" s="36">
        <v>7446816999</v>
      </c>
      <c r="J57" s="36">
        <v>6244950136.5</v>
      </c>
      <c r="L57" s="36">
        <v>0</v>
      </c>
      <c r="N57" s="36">
        <v>0</v>
      </c>
      <c r="P57" s="36">
        <v>0</v>
      </c>
      <c r="R57" s="36">
        <v>0</v>
      </c>
      <c r="T57" s="36">
        <v>197000</v>
      </c>
      <c r="V57" s="36">
        <v>27570</v>
      </c>
      <c r="X57" s="36">
        <v>7446816999</v>
      </c>
      <c r="Z57" s="36">
        <v>5398973824.5</v>
      </c>
      <c r="AB57" s="45">
        <v>3.9014318353865862E-3</v>
      </c>
    </row>
    <row r="58" spans="1:28" ht="21.75" customHeight="1" x14ac:dyDescent="0.2">
      <c r="A58" s="71" t="s">
        <v>68</v>
      </c>
      <c r="B58" s="71"/>
      <c r="C58" s="71"/>
      <c r="E58" s="72">
        <v>3189423</v>
      </c>
      <c r="F58" s="72"/>
      <c r="H58" s="36">
        <v>18148922371</v>
      </c>
      <c r="J58" s="36">
        <v>22161417072.718498</v>
      </c>
      <c r="L58" s="36">
        <v>0</v>
      </c>
      <c r="N58" s="36">
        <v>0</v>
      </c>
      <c r="P58" s="36">
        <v>0</v>
      </c>
      <c r="R58" s="36">
        <v>0</v>
      </c>
      <c r="T58" s="36">
        <v>3189423</v>
      </c>
      <c r="V58" s="36">
        <v>6910</v>
      </c>
      <c r="X58" s="36">
        <v>18148922371</v>
      </c>
      <c r="Z58" s="36">
        <v>21907781398.066502</v>
      </c>
      <c r="AB58" s="45">
        <v>1.5831103940760864E-2</v>
      </c>
    </row>
    <row r="59" spans="1:28" ht="21.75" customHeight="1" x14ac:dyDescent="0.2">
      <c r="A59" s="71" t="s">
        <v>69</v>
      </c>
      <c r="B59" s="71"/>
      <c r="C59" s="71"/>
      <c r="E59" s="72">
        <v>307999</v>
      </c>
      <c r="F59" s="72"/>
      <c r="H59" s="36">
        <v>8047274192</v>
      </c>
      <c r="J59" s="36">
        <v>8052176476.4849997</v>
      </c>
      <c r="L59" s="36">
        <v>0</v>
      </c>
      <c r="N59" s="36">
        <v>0</v>
      </c>
      <c r="P59" s="36">
        <v>0</v>
      </c>
      <c r="R59" s="36">
        <v>0</v>
      </c>
      <c r="T59" s="36">
        <v>307999</v>
      </c>
      <c r="V59" s="36">
        <v>21550</v>
      </c>
      <c r="X59" s="36">
        <v>8047274192</v>
      </c>
      <c r="Z59" s="36">
        <v>6597886048.2224998</v>
      </c>
      <c r="AB59" s="45">
        <v>4.7677954203032566E-3</v>
      </c>
    </row>
    <row r="60" spans="1:28" ht="21.75" customHeight="1" x14ac:dyDescent="0.2">
      <c r="A60" s="71" t="s">
        <v>70</v>
      </c>
      <c r="B60" s="71"/>
      <c r="C60" s="71"/>
      <c r="E60" s="72">
        <v>2772515</v>
      </c>
      <c r="F60" s="72"/>
      <c r="H60" s="36">
        <v>9994446096</v>
      </c>
      <c r="J60" s="36">
        <v>7973161623.9247503</v>
      </c>
      <c r="L60" s="36">
        <v>0</v>
      </c>
      <c r="N60" s="36">
        <v>0</v>
      </c>
      <c r="P60" s="36">
        <v>0</v>
      </c>
      <c r="R60" s="36">
        <v>0</v>
      </c>
      <c r="T60" s="36">
        <v>2772515</v>
      </c>
      <c r="V60" s="36">
        <v>2647</v>
      </c>
      <c r="X60" s="36">
        <v>9994446096</v>
      </c>
      <c r="Z60" s="36">
        <v>7295181064.13025</v>
      </c>
      <c r="AB60" s="45">
        <v>5.2716780213586216E-3</v>
      </c>
    </row>
    <row r="61" spans="1:28" ht="21.75" customHeight="1" x14ac:dyDescent="0.2">
      <c r="A61" s="71" t="s">
        <v>71</v>
      </c>
      <c r="B61" s="71"/>
      <c r="C61" s="71"/>
      <c r="E61" s="72">
        <v>3503030</v>
      </c>
      <c r="F61" s="72"/>
      <c r="H61" s="36">
        <v>23822960230</v>
      </c>
      <c r="J61" s="36">
        <v>14969921790.4785</v>
      </c>
      <c r="L61" s="36">
        <v>0</v>
      </c>
      <c r="N61" s="36">
        <v>0</v>
      </c>
      <c r="P61" s="36">
        <v>-3334138</v>
      </c>
      <c r="R61" s="36">
        <v>13160893352</v>
      </c>
      <c r="T61" s="36">
        <v>168892</v>
      </c>
      <c r="V61" s="36">
        <v>3772</v>
      </c>
      <c r="X61" s="36">
        <v>1148579206</v>
      </c>
      <c r="Z61" s="36">
        <v>633270113.28719997</v>
      </c>
      <c r="AB61" s="45">
        <v>4.5761662506418253E-4</v>
      </c>
    </row>
    <row r="62" spans="1:28" ht="21.75" customHeight="1" x14ac:dyDescent="0.2">
      <c r="A62" s="71" t="s">
        <v>72</v>
      </c>
      <c r="B62" s="71"/>
      <c r="C62" s="71"/>
      <c r="E62" s="72">
        <v>11862895</v>
      </c>
      <c r="F62" s="72"/>
      <c r="H62" s="36">
        <v>115136631721</v>
      </c>
      <c r="J62" s="36">
        <v>92451716474.039993</v>
      </c>
      <c r="L62" s="36">
        <v>0</v>
      </c>
      <c r="N62" s="36">
        <v>0</v>
      </c>
      <c r="P62" s="36">
        <v>0</v>
      </c>
      <c r="R62" s="36">
        <v>0</v>
      </c>
      <c r="T62" s="36">
        <v>11862895</v>
      </c>
      <c r="V62" s="36">
        <v>7120</v>
      </c>
      <c r="X62" s="36">
        <v>115136631721</v>
      </c>
      <c r="Z62" s="36">
        <v>83961252716.220001</v>
      </c>
      <c r="AB62" s="45">
        <v>6.0672474980249684E-2</v>
      </c>
    </row>
    <row r="63" spans="1:28" ht="21.75" customHeight="1" x14ac:dyDescent="0.2">
      <c r="A63" s="71" t="s">
        <v>73</v>
      </c>
      <c r="B63" s="71"/>
      <c r="C63" s="71"/>
      <c r="E63" s="72">
        <v>6905729</v>
      </c>
      <c r="F63" s="72"/>
      <c r="H63" s="36">
        <v>28743025473</v>
      </c>
      <c r="J63" s="36">
        <v>33568089171.880501</v>
      </c>
      <c r="L63" s="36">
        <v>0</v>
      </c>
      <c r="N63" s="36">
        <v>0</v>
      </c>
      <c r="P63" s="36">
        <v>0</v>
      </c>
      <c r="R63" s="36">
        <v>0</v>
      </c>
      <c r="T63" s="36">
        <v>6905729</v>
      </c>
      <c r="V63" s="36">
        <v>5050</v>
      </c>
      <c r="X63" s="36">
        <v>28743025473</v>
      </c>
      <c r="Z63" s="36">
        <v>34666431557.872498</v>
      </c>
      <c r="AB63" s="45">
        <v>2.5050819673432922E-2</v>
      </c>
    </row>
    <row r="64" spans="1:28" ht="21.75" customHeight="1" x14ac:dyDescent="0.2">
      <c r="A64" s="71" t="s">
        <v>74</v>
      </c>
      <c r="B64" s="71"/>
      <c r="C64" s="71"/>
      <c r="E64" s="72">
        <v>0</v>
      </c>
      <c r="F64" s="72"/>
      <c r="H64" s="36">
        <v>0</v>
      </c>
      <c r="J64" s="36">
        <v>0</v>
      </c>
      <c r="L64" s="36">
        <v>770000</v>
      </c>
      <c r="N64" s="36">
        <v>16583074144</v>
      </c>
      <c r="P64" s="36">
        <v>0</v>
      </c>
      <c r="R64" s="36">
        <v>0</v>
      </c>
      <c r="T64" s="36">
        <v>770000</v>
      </c>
      <c r="V64" s="36">
        <v>21310</v>
      </c>
      <c r="X64" s="36">
        <v>16583074144</v>
      </c>
      <c r="Z64" s="36">
        <v>16311068235</v>
      </c>
      <c r="AB64" s="45">
        <v>1.1786780775342115E-2</v>
      </c>
    </row>
    <row r="65" spans="1:28" ht="21.75" customHeight="1" x14ac:dyDescent="0.2">
      <c r="A65" s="73" t="s">
        <v>75</v>
      </c>
      <c r="B65" s="73"/>
      <c r="C65" s="73"/>
      <c r="D65" s="21"/>
      <c r="E65" s="72">
        <v>0</v>
      </c>
      <c r="F65" s="74"/>
      <c r="H65" s="37">
        <v>0</v>
      </c>
      <c r="J65" s="37">
        <v>0</v>
      </c>
      <c r="L65" s="37">
        <v>220441</v>
      </c>
      <c r="N65" s="37">
        <v>0</v>
      </c>
      <c r="P65" s="37">
        <v>0</v>
      </c>
      <c r="R65" s="37">
        <v>0</v>
      </c>
      <c r="T65" s="37">
        <v>220441</v>
      </c>
      <c r="V65" s="40">
        <v>2827</v>
      </c>
      <c r="X65" s="37">
        <v>761844096</v>
      </c>
      <c r="Z65" s="37">
        <v>619478746.09335005</v>
      </c>
      <c r="AB65" s="45">
        <v>4.4765064249552739E-4</v>
      </c>
    </row>
    <row r="66" spans="1:28" ht="21.75" customHeight="1" thickBot="1" x14ac:dyDescent="0.25">
      <c r="A66" s="76" t="s">
        <v>76</v>
      </c>
      <c r="B66" s="76"/>
      <c r="C66" s="76"/>
      <c r="D66" s="22"/>
      <c r="E66" s="75">
        <f>SUM(E9:F65)</f>
        <v>482219801</v>
      </c>
      <c r="F66" s="75"/>
      <c r="H66" s="38">
        <f>SUM(H9:H65)</f>
        <v>1368850922027</v>
      </c>
      <c r="J66" s="38">
        <f>SUM(J9:J65)</f>
        <v>1397092386722.9185</v>
      </c>
      <c r="L66" s="38">
        <f>SUM(L9:L65)</f>
        <v>990441</v>
      </c>
      <c r="N66" s="38">
        <f>SUM(N9:N65)</f>
        <v>16583074144</v>
      </c>
      <c r="P66" s="38">
        <f>SUM(P9:P65)</f>
        <v>-5214514</v>
      </c>
      <c r="R66" s="38">
        <f>SUM(R9:R65)</f>
        <v>47523613783</v>
      </c>
      <c r="T66" s="38">
        <f>SUM(T9:T65)</f>
        <v>477995728</v>
      </c>
      <c r="V66" s="40"/>
      <c r="X66" s="38">
        <f>SUM(X9:X65)</f>
        <v>1335856351515</v>
      </c>
      <c r="Z66" s="38">
        <f>SUM(Z9:Z65)</f>
        <v>1294158380758.7297</v>
      </c>
      <c r="AB66" s="46">
        <v>0.9351908104855573</v>
      </c>
    </row>
    <row r="67" spans="1:28" ht="13.5" thickTop="1" x14ac:dyDescent="0.2">
      <c r="D67" s="21"/>
    </row>
    <row r="70" spans="1:28" x14ac:dyDescent="0.2">
      <c r="V70" s="39"/>
    </row>
  </sheetData>
  <mergeCells count="129">
    <mergeCell ref="A62:C62"/>
    <mergeCell ref="E62:F62"/>
    <mergeCell ref="A63:C63"/>
    <mergeCell ref="E63:F63"/>
    <mergeCell ref="A64:C64"/>
    <mergeCell ref="E64:F64"/>
    <mergeCell ref="A65:C65"/>
    <mergeCell ref="E65:F65"/>
    <mergeCell ref="E66:F66"/>
    <mergeCell ref="A66:C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28"/>
  <sheetViews>
    <sheetView rightToLeft="1" zoomScaleNormal="100" zoomScaleSheetLayoutView="106" workbookViewId="0">
      <selection activeCell="U11" sqref="U11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10.5703125" bestFit="1" customWidth="1"/>
    <col min="4" max="4" width="1.28515625" customWidth="1"/>
    <col min="5" max="5" width="15.7109375" bestFit="1" customWidth="1"/>
    <col min="6" max="6" width="1.28515625" customWidth="1"/>
    <col min="7" max="7" width="15.7109375" bestFit="1" customWidth="1"/>
    <col min="8" max="8" width="1.28515625" customWidth="1"/>
    <col min="9" max="9" width="22" bestFit="1" customWidth="1"/>
    <col min="10" max="10" width="1.28515625" customWidth="1"/>
    <col min="11" max="11" width="11.7109375" bestFit="1" customWidth="1"/>
    <col min="12" max="12" width="1.28515625" customWidth="1"/>
    <col min="13" max="13" width="16.85546875" bestFit="1" customWidth="1"/>
    <col min="14" max="14" width="1.28515625" customWidth="1"/>
    <col min="15" max="15" width="16.85546875" bestFit="1" customWidth="1"/>
    <col min="16" max="16" width="1.28515625" customWidth="1"/>
    <col min="17" max="17" width="14.42578125" bestFit="1" customWidth="1"/>
    <col min="18" max="18" width="1.28515625" customWidth="1"/>
    <col min="19" max="19" width="0.28515625" customWidth="1"/>
    <col min="21" max="23" width="12.7109375" bestFit="1" customWidth="1"/>
  </cols>
  <sheetData>
    <row r="1" spans="1:18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21.75" customHeight="1" x14ac:dyDescent="0.2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4.45" customHeight="1" x14ac:dyDescent="0.2"/>
    <row r="5" spans="1:18" ht="14.45" customHeight="1" x14ac:dyDescent="0.2">
      <c r="A5" s="65" t="s">
        <v>155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4.45" customHeight="1" x14ac:dyDescent="0.2">
      <c r="A6" s="68" t="s">
        <v>88</v>
      </c>
      <c r="C6" s="68" t="s">
        <v>102</v>
      </c>
      <c r="D6" s="68"/>
      <c r="E6" s="68"/>
      <c r="F6" s="68"/>
      <c r="G6" s="68"/>
      <c r="H6" s="68"/>
      <c r="I6" s="68"/>
      <c r="K6" s="68" t="s">
        <v>103</v>
      </c>
      <c r="L6" s="68"/>
      <c r="M6" s="68"/>
      <c r="N6" s="68"/>
      <c r="O6" s="68"/>
      <c r="P6" s="68"/>
      <c r="Q6" s="68"/>
      <c r="R6" s="68"/>
    </row>
    <row r="7" spans="1:18" ht="35.25" customHeight="1" x14ac:dyDescent="0.2">
      <c r="A7" s="68"/>
      <c r="C7" s="15" t="s">
        <v>13</v>
      </c>
      <c r="D7" s="3"/>
      <c r="E7" s="15" t="s">
        <v>156</v>
      </c>
      <c r="F7" s="3"/>
      <c r="G7" s="15" t="s">
        <v>157</v>
      </c>
      <c r="H7" s="3"/>
      <c r="I7" s="15" t="s">
        <v>158</v>
      </c>
      <c r="K7" s="15" t="s">
        <v>13</v>
      </c>
      <c r="L7" s="3"/>
      <c r="M7" s="15" t="s">
        <v>156</v>
      </c>
      <c r="N7" s="3"/>
      <c r="O7" s="15" t="s">
        <v>157</v>
      </c>
      <c r="P7" s="3"/>
      <c r="Q7" s="83" t="s">
        <v>158</v>
      </c>
      <c r="R7" s="83"/>
    </row>
    <row r="8" spans="1:18" ht="21.75" customHeight="1" x14ac:dyDescent="0.2">
      <c r="A8" s="5" t="s">
        <v>71</v>
      </c>
      <c r="C8" s="23">
        <v>3334138</v>
      </c>
      <c r="D8" s="30"/>
      <c r="E8" s="23">
        <v>13160893352</v>
      </c>
      <c r="F8" s="30"/>
      <c r="G8" s="23">
        <v>14566347969</v>
      </c>
      <c r="H8" s="30"/>
      <c r="I8" s="23">
        <v>-1405454617</v>
      </c>
      <c r="J8" s="30"/>
      <c r="K8" s="23">
        <v>3334138</v>
      </c>
      <c r="L8" s="30"/>
      <c r="M8" s="23">
        <v>13160893352</v>
      </c>
      <c r="N8" s="30"/>
      <c r="O8" s="23">
        <v>14566347969</v>
      </c>
      <c r="P8" s="30"/>
      <c r="Q8" s="78">
        <v>-1405454617</v>
      </c>
      <c r="R8" s="78"/>
    </row>
    <row r="9" spans="1:18" ht="21.75" customHeight="1" x14ac:dyDescent="0.2">
      <c r="A9" s="7" t="s">
        <v>32</v>
      </c>
      <c r="C9" s="35">
        <v>380376</v>
      </c>
      <c r="D9" s="30"/>
      <c r="E9" s="35">
        <v>24074302838</v>
      </c>
      <c r="F9" s="30"/>
      <c r="G9" s="35">
        <v>26044407016</v>
      </c>
      <c r="H9" s="30"/>
      <c r="I9" s="35">
        <v>-1970104178</v>
      </c>
      <c r="J9" s="30"/>
      <c r="K9" s="35">
        <v>380376</v>
      </c>
      <c r="L9" s="30"/>
      <c r="M9" s="35">
        <v>24074302838</v>
      </c>
      <c r="N9" s="30"/>
      <c r="O9" s="35">
        <v>26044407016</v>
      </c>
      <c r="P9" s="30"/>
      <c r="Q9" s="79">
        <v>-1970104178</v>
      </c>
      <c r="R9" s="79"/>
    </row>
    <row r="10" spans="1:18" ht="21.75" customHeight="1" x14ac:dyDescent="0.2">
      <c r="A10" s="7" t="s">
        <v>57</v>
      </c>
      <c r="C10" s="35">
        <v>1500000</v>
      </c>
      <c r="D10" s="30"/>
      <c r="E10" s="35">
        <v>10288417593</v>
      </c>
      <c r="F10" s="30"/>
      <c r="G10" s="35">
        <v>11690027927</v>
      </c>
      <c r="H10" s="30"/>
      <c r="I10" s="35">
        <v>-1401610334</v>
      </c>
      <c r="J10" s="30"/>
      <c r="K10" s="35">
        <v>1500000</v>
      </c>
      <c r="L10" s="30"/>
      <c r="M10" s="35">
        <v>10288417593</v>
      </c>
      <c r="N10" s="30"/>
      <c r="O10" s="35">
        <v>11690027927</v>
      </c>
      <c r="P10" s="30"/>
      <c r="Q10" s="79">
        <v>-1401610334</v>
      </c>
      <c r="R10" s="79"/>
    </row>
    <row r="11" spans="1:18" ht="21.75" customHeight="1" x14ac:dyDescent="0.2">
      <c r="A11" s="7" t="s">
        <v>108</v>
      </c>
      <c r="C11" s="35">
        <v>0</v>
      </c>
      <c r="D11" s="30"/>
      <c r="E11" s="35">
        <v>0</v>
      </c>
      <c r="F11" s="30"/>
      <c r="G11" s="35">
        <v>0</v>
      </c>
      <c r="H11" s="30"/>
      <c r="I11" s="35">
        <v>0</v>
      </c>
      <c r="J11" s="30"/>
      <c r="K11" s="35">
        <v>1018594</v>
      </c>
      <c r="L11" s="30"/>
      <c r="M11" s="35">
        <v>11446038573</v>
      </c>
      <c r="N11" s="30"/>
      <c r="O11" s="35">
        <v>10439219000</v>
      </c>
      <c r="P11" s="30"/>
      <c r="Q11" s="79">
        <v>1006819573</v>
      </c>
      <c r="R11" s="79"/>
    </row>
    <row r="12" spans="1:18" ht="21.75" customHeight="1" x14ac:dyDescent="0.2">
      <c r="A12" s="7" t="s">
        <v>109</v>
      </c>
      <c r="C12" s="35">
        <v>0</v>
      </c>
      <c r="D12" s="30"/>
      <c r="E12" s="35">
        <v>0</v>
      </c>
      <c r="F12" s="30"/>
      <c r="G12" s="35">
        <v>0</v>
      </c>
      <c r="H12" s="30"/>
      <c r="I12" s="35">
        <v>0</v>
      </c>
      <c r="J12" s="30"/>
      <c r="K12" s="35">
        <v>875000</v>
      </c>
      <c r="L12" s="30"/>
      <c r="M12" s="35">
        <v>6079994177</v>
      </c>
      <c r="N12" s="30"/>
      <c r="O12" s="35">
        <v>6132045937</v>
      </c>
      <c r="P12" s="30"/>
      <c r="Q12" s="79">
        <v>-52051760</v>
      </c>
      <c r="R12" s="79"/>
    </row>
    <row r="13" spans="1:18" ht="21.75" customHeight="1" x14ac:dyDescent="0.2">
      <c r="A13" s="7" t="s">
        <v>110</v>
      </c>
      <c r="C13" s="35">
        <v>0</v>
      </c>
      <c r="D13" s="30"/>
      <c r="E13" s="35">
        <v>0</v>
      </c>
      <c r="F13" s="30"/>
      <c r="G13" s="35">
        <v>0</v>
      </c>
      <c r="H13" s="30"/>
      <c r="I13" s="35">
        <v>0</v>
      </c>
      <c r="J13" s="30"/>
      <c r="K13" s="35">
        <v>3363000</v>
      </c>
      <c r="L13" s="30"/>
      <c r="M13" s="35">
        <v>118359207192</v>
      </c>
      <c r="N13" s="30"/>
      <c r="O13" s="35">
        <v>120314215498</v>
      </c>
      <c r="P13" s="30"/>
      <c r="Q13" s="79">
        <v>-1955008306</v>
      </c>
      <c r="R13" s="79"/>
    </row>
    <row r="14" spans="1:18" ht="21.75" customHeight="1" x14ac:dyDescent="0.2">
      <c r="A14" s="7" t="s">
        <v>111</v>
      </c>
      <c r="C14" s="35">
        <v>0</v>
      </c>
      <c r="D14" s="30"/>
      <c r="E14" s="35">
        <v>0</v>
      </c>
      <c r="F14" s="30"/>
      <c r="G14" s="35">
        <v>0</v>
      </c>
      <c r="H14" s="30"/>
      <c r="I14" s="35">
        <v>0</v>
      </c>
      <c r="J14" s="30"/>
      <c r="K14" s="35">
        <v>185600</v>
      </c>
      <c r="L14" s="30"/>
      <c r="M14" s="35">
        <v>5774637881</v>
      </c>
      <c r="N14" s="30"/>
      <c r="O14" s="35">
        <v>5016437539</v>
      </c>
      <c r="P14" s="30"/>
      <c r="Q14" s="79">
        <v>758200342</v>
      </c>
      <c r="R14" s="79"/>
    </row>
    <row r="15" spans="1:18" ht="21.75" customHeight="1" x14ac:dyDescent="0.2">
      <c r="A15" s="7" t="s">
        <v>112</v>
      </c>
      <c r="C15" s="35">
        <v>0</v>
      </c>
      <c r="D15" s="30"/>
      <c r="E15" s="35">
        <v>0</v>
      </c>
      <c r="F15" s="30"/>
      <c r="G15" s="35">
        <v>0</v>
      </c>
      <c r="H15" s="30"/>
      <c r="I15" s="35">
        <v>0</v>
      </c>
      <c r="J15" s="30"/>
      <c r="K15" s="35">
        <v>141368</v>
      </c>
      <c r="L15" s="30"/>
      <c r="M15" s="35">
        <v>6114742371</v>
      </c>
      <c r="N15" s="30"/>
      <c r="O15" s="35">
        <v>6358840433</v>
      </c>
      <c r="P15" s="30"/>
      <c r="Q15" s="79">
        <v>-244098062</v>
      </c>
      <c r="R15" s="79"/>
    </row>
    <row r="16" spans="1:18" ht="21.75" customHeight="1" x14ac:dyDescent="0.2">
      <c r="A16" s="7" t="s">
        <v>113</v>
      </c>
      <c r="C16" s="35">
        <v>0</v>
      </c>
      <c r="D16" s="30"/>
      <c r="E16" s="35">
        <v>0</v>
      </c>
      <c r="F16" s="30"/>
      <c r="G16" s="35">
        <v>0</v>
      </c>
      <c r="H16" s="30"/>
      <c r="I16" s="35">
        <v>0</v>
      </c>
      <c r="J16" s="30"/>
      <c r="K16" s="35">
        <v>16979433</v>
      </c>
      <c r="L16" s="30"/>
      <c r="M16" s="35">
        <v>91107635649</v>
      </c>
      <c r="N16" s="30"/>
      <c r="O16" s="35">
        <v>84392026868</v>
      </c>
      <c r="P16" s="30"/>
      <c r="Q16" s="79">
        <v>6715608781</v>
      </c>
      <c r="R16" s="79"/>
    </row>
    <row r="17" spans="1:23" ht="21.75" customHeight="1" x14ac:dyDescent="0.2">
      <c r="A17" s="7" t="s">
        <v>114</v>
      </c>
      <c r="C17" s="35">
        <v>0</v>
      </c>
      <c r="D17" s="30"/>
      <c r="E17" s="35">
        <v>0</v>
      </c>
      <c r="F17" s="30"/>
      <c r="G17" s="35">
        <v>0</v>
      </c>
      <c r="H17" s="30"/>
      <c r="I17" s="35">
        <v>0</v>
      </c>
      <c r="J17" s="30"/>
      <c r="K17" s="35">
        <v>268092</v>
      </c>
      <c r="L17" s="30"/>
      <c r="M17" s="35">
        <v>42259899056</v>
      </c>
      <c r="N17" s="30"/>
      <c r="O17" s="35">
        <v>41986579127</v>
      </c>
      <c r="P17" s="30"/>
      <c r="Q17" s="79">
        <v>273319929</v>
      </c>
      <c r="R17" s="79"/>
    </row>
    <row r="18" spans="1:23" ht="21.75" customHeight="1" x14ac:dyDescent="0.2">
      <c r="A18" s="7" t="s">
        <v>115</v>
      </c>
      <c r="C18" s="35">
        <v>0</v>
      </c>
      <c r="D18" s="30"/>
      <c r="E18" s="35">
        <v>0</v>
      </c>
      <c r="F18" s="30"/>
      <c r="G18" s="35">
        <v>0</v>
      </c>
      <c r="H18" s="30"/>
      <c r="I18" s="35">
        <v>0</v>
      </c>
      <c r="J18" s="30"/>
      <c r="K18" s="35">
        <v>880000</v>
      </c>
      <c r="L18" s="30"/>
      <c r="M18" s="35">
        <v>7065246626</v>
      </c>
      <c r="N18" s="30"/>
      <c r="O18" s="35">
        <v>6438263040</v>
      </c>
      <c r="P18" s="30"/>
      <c r="Q18" s="79">
        <v>626983586</v>
      </c>
      <c r="R18" s="79"/>
    </row>
    <row r="19" spans="1:23" ht="21.75" customHeight="1" x14ac:dyDescent="0.2">
      <c r="A19" s="7" t="s">
        <v>116</v>
      </c>
      <c r="C19" s="35">
        <v>0</v>
      </c>
      <c r="D19" s="30"/>
      <c r="E19" s="35">
        <v>0</v>
      </c>
      <c r="F19" s="30"/>
      <c r="G19" s="35">
        <v>0</v>
      </c>
      <c r="H19" s="30"/>
      <c r="I19" s="35">
        <v>0</v>
      </c>
      <c r="J19" s="30"/>
      <c r="K19" s="35">
        <v>8991184</v>
      </c>
      <c r="L19" s="30"/>
      <c r="M19" s="35">
        <v>12915955762</v>
      </c>
      <c r="N19" s="30"/>
      <c r="O19" s="35">
        <v>12646826334</v>
      </c>
      <c r="P19" s="30"/>
      <c r="Q19" s="79">
        <v>269129428</v>
      </c>
      <c r="R19" s="79"/>
      <c r="T19" s="21"/>
    </row>
    <row r="20" spans="1:23" ht="21.75" customHeight="1" x14ac:dyDescent="0.2">
      <c r="A20" s="7" t="s">
        <v>117</v>
      </c>
      <c r="C20" s="35">
        <v>0</v>
      </c>
      <c r="D20" s="30"/>
      <c r="E20" s="35">
        <v>0</v>
      </c>
      <c r="F20" s="30"/>
      <c r="G20" s="35">
        <v>0</v>
      </c>
      <c r="H20" s="30"/>
      <c r="I20" s="35">
        <v>0</v>
      </c>
      <c r="J20" s="30"/>
      <c r="K20" s="35">
        <v>285000</v>
      </c>
      <c r="L20" s="30"/>
      <c r="M20" s="35">
        <v>7808660742</v>
      </c>
      <c r="N20" s="30"/>
      <c r="O20" s="35">
        <v>7456567860</v>
      </c>
      <c r="P20" s="30"/>
      <c r="Q20" s="79">
        <v>352092882</v>
      </c>
      <c r="R20" s="79"/>
    </row>
    <row r="21" spans="1:23" ht="21.75" customHeight="1" x14ac:dyDescent="0.2">
      <c r="A21" s="7" t="s">
        <v>122</v>
      </c>
      <c r="C21" s="35">
        <v>0</v>
      </c>
      <c r="D21" s="30"/>
      <c r="E21" s="35">
        <v>0</v>
      </c>
      <c r="F21" s="30"/>
      <c r="G21" s="35">
        <v>0</v>
      </c>
      <c r="H21" s="30"/>
      <c r="I21" s="35">
        <v>0</v>
      </c>
      <c r="J21" s="30"/>
      <c r="K21" s="35">
        <v>40000</v>
      </c>
      <c r="L21" s="30"/>
      <c r="M21" s="35">
        <v>37655173763</v>
      </c>
      <c r="N21" s="30"/>
      <c r="O21" s="35">
        <v>37593185000</v>
      </c>
      <c r="P21" s="30"/>
      <c r="Q21" s="79">
        <v>61988763</v>
      </c>
      <c r="R21" s="79"/>
    </row>
    <row r="22" spans="1:23" ht="21.75" customHeight="1" x14ac:dyDescent="0.2">
      <c r="A22" s="7" t="s">
        <v>123</v>
      </c>
      <c r="C22" s="35">
        <v>0</v>
      </c>
      <c r="D22" s="30"/>
      <c r="E22" s="35">
        <v>0</v>
      </c>
      <c r="F22" s="30"/>
      <c r="G22" s="35">
        <v>0</v>
      </c>
      <c r="H22" s="30"/>
      <c r="I22" s="35">
        <v>0</v>
      </c>
      <c r="J22" s="30"/>
      <c r="K22" s="35">
        <v>55000</v>
      </c>
      <c r="L22" s="30"/>
      <c r="M22" s="35">
        <v>49710988250</v>
      </c>
      <c r="N22" s="30"/>
      <c r="O22" s="35">
        <v>49573513171</v>
      </c>
      <c r="P22" s="30"/>
      <c r="Q22" s="79">
        <v>137475079</v>
      </c>
      <c r="R22" s="79"/>
    </row>
    <row r="23" spans="1:23" ht="21.75" customHeight="1" x14ac:dyDescent="0.2">
      <c r="A23" s="9" t="s">
        <v>124</v>
      </c>
      <c r="C23" s="24">
        <v>0</v>
      </c>
      <c r="D23" s="39"/>
      <c r="E23" s="24">
        <v>0</v>
      </c>
      <c r="F23" s="39"/>
      <c r="G23" s="24">
        <v>0</v>
      </c>
      <c r="H23" s="39"/>
      <c r="I23" s="24">
        <v>0</v>
      </c>
      <c r="J23" s="39"/>
      <c r="K23" s="24">
        <v>155000</v>
      </c>
      <c r="L23" s="39"/>
      <c r="M23" s="24">
        <v>142583043750</v>
      </c>
      <c r="N23" s="39"/>
      <c r="O23" s="24">
        <v>139784659437</v>
      </c>
      <c r="P23" s="39"/>
      <c r="Q23" s="80">
        <v>2798384313</v>
      </c>
      <c r="R23" s="80"/>
      <c r="W23" s="41"/>
    </row>
    <row r="24" spans="1:23" ht="21.75" customHeight="1" thickBot="1" x14ac:dyDescent="0.25">
      <c r="A24" s="12" t="s">
        <v>76</v>
      </c>
      <c r="C24" s="38">
        <f>SUM(C8:D23)</f>
        <v>5214514</v>
      </c>
      <c r="D24" s="40"/>
      <c r="E24" s="38">
        <f>SUM(E8:F23)</f>
        <v>47523613783</v>
      </c>
      <c r="F24" s="40"/>
      <c r="G24" s="38">
        <f>SUM(G8:H23)</f>
        <v>52300782912</v>
      </c>
      <c r="H24" s="40"/>
      <c r="I24" s="38">
        <f>SUM(I8:J23)</f>
        <v>-4777169129</v>
      </c>
      <c r="J24" s="40"/>
      <c r="K24" s="38">
        <f>SUM(K8:L23)</f>
        <v>38451785</v>
      </c>
      <c r="L24" s="40"/>
      <c r="M24" s="38">
        <f>SUM(M8:N23)</f>
        <v>586404837575</v>
      </c>
      <c r="N24" s="40"/>
      <c r="O24" s="38">
        <f>SUM(O8:P23)</f>
        <v>580433162156</v>
      </c>
      <c r="P24" s="40"/>
      <c r="Q24" s="81">
        <f>SUM(Q8:R23)</f>
        <v>5971675419</v>
      </c>
      <c r="R24" s="81"/>
      <c r="U24" s="41"/>
      <c r="V24" s="41"/>
      <c r="W24" s="41"/>
    </row>
    <row r="25" spans="1:23" ht="13.5" thickTop="1" x14ac:dyDescent="0.2">
      <c r="D25" s="21"/>
      <c r="F25" s="21"/>
      <c r="H25" s="21"/>
      <c r="J25" s="21"/>
      <c r="L25" s="21"/>
      <c r="N25" s="21"/>
      <c r="P25" s="21"/>
      <c r="W25" s="41"/>
    </row>
    <row r="26" spans="1:23" x14ac:dyDescent="0.2">
      <c r="D26" s="21"/>
      <c r="F26" s="21"/>
      <c r="H26" s="21"/>
      <c r="J26" s="21"/>
      <c r="L26" s="21"/>
      <c r="N26" s="21"/>
      <c r="P26" s="21"/>
      <c r="V26" s="41"/>
      <c r="W26" s="41"/>
    </row>
    <row r="27" spans="1:23" x14ac:dyDescent="0.2">
      <c r="H27" s="21"/>
      <c r="J27" s="21"/>
      <c r="L27" s="21"/>
    </row>
    <row r="28" spans="1:23" x14ac:dyDescent="0.2">
      <c r="Q28" s="30"/>
    </row>
  </sheetData>
  <mergeCells count="25">
    <mergeCell ref="Q23:R23"/>
    <mergeCell ref="Q24:R24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74"/>
  <sheetViews>
    <sheetView rightToLeft="1" zoomScaleNormal="100" zoomScaleSheetLayoutView="112" workbookViewId="0">
      <selection activeCell="F84" sqref="F84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2.85546875" bestFit="1" customWidth="1"/>
    <col min="4" max="4" width="1.28515625" customWidth="1"/>
    <col min="5" max="5" width="18.5703125" bestFit="1" customWidth="1"/>
    <col min="6" max="6" width="1.28515625" customWidth="1"/>
    <col min="7" max="7" width="18.28515625" bestFit="1" customWidth="1"/>
    <col min="8" max="8" width="1.28515625" customWidth="1"/>
    <col min="9" max="9" width="19.5703125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5703125" bestFit="1" customWidth="1"/>
    <col min="16" max="16" width="1.28515625" customWidth="1"/>
    <col min="17" max="17" width="16.28515625" customWidth="1"/>
    <col min="18" max="18" width="1.28515625" customWidth="1"/>
    <col min="19" max="19" width="0.28515625" customWidth="1"/>
    <col min="20" max="21" width="14.85546875" bestFit="1" customWidth="1"/>
  </cols>
  <sheetData>
    <row r="1" spans="1:18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21.75" customHeight="1" x14ac:dyDescent="0.2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4.45" customHeight="1" x14ac:dyDescent="0.2"/>
    <row r="5" spans="1:18" ht="14.45" customHeight="1" x14ac:dyDescent="0.2">
      <c r="A5" s="65" t="s">
        <v>159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4.45" customHeight="1" x14ac:dyDescent="0.2">
      <c r="A6" s="68" t="s">
        <v>88</v>
      </c>
      <c r="C6" s="68" t="s">
        <v>102</v>
      </c>
      <c r="D6" s="68"/>
      <c r="E6" s="68"/>
      <c r="F6" s="68"/>
      <c r="G6" s="68"/>
      <c r="H6" s="68"/>
      <c r="I6" s="68"/>
      <c r="K6" s="68" t="s">
        <v>103</v>
      </c>
      <c r="L6" s="68"/>
      <c r="M6" s="68"/>
      <c r="N6" s="68"/>
      <c r="O6" s="68"/>
      <c r="P6" s="68"/>
      <c r="Q6" s="68"/>
      <c r="R6" s="68"/>
    </row>
    <row r="7" spans="1:18" ht="38.25" customHeight="1" x14ac:dyDescent="0.2">
      <c r="A7" s="68"/>
      <c r="C7" s="15" t="s">
        <v>13</v>
      </c>
      <c r="D7" s="3"/>
      <c r="E7" s="15" t="s">
        <v>15</v>
      </c>
      <c r="F7" s="3"/>
      <c r="G7" s="15" t="s">
        <v>157</v>
      </c>
      <c r="H7" s="3"/>
      <c r="I7" s="15" t="s">
        <v>160</v>
      </c>
      <c r="K7" s="15" t="s">
        <v>13</v>
      </c>
      <c r="L7" s="3"/>
      <c r="M7" s="15" t="s">
        <v>15</v>
      </c>
      <c r="N7" s="3"/>
      <c r="O7" s="15" t="s">
        <v>157</v>
      </c>
      <c r="P7" s="3"/>
      <c r="Q7" s="83" t="s">
        <v>160</v>
      </c>
      <c r="R7" s="83"/>
    </row>
    <row r="8" spans="1:18" ht="21.75" customHeight="1" x14ac:dyDescent="0.2">
      <c r="A8" s="5" t="s">
        <v>69</v>
      </c>
      <c r="C8" s="23">
        <v>307999</v>
      </c>
      <c r="D8" s="30"/>
      <c r="E8" s="23">
        <v>6597886048</v>
      </c>
      <c r="F8" s="30"/>
      <c r="G8" s="23">
        <v>8052176476</v>
      </c>
      <c r="H8" s="30"/>
      <c r="I8" s="23">
        <v>-1454290427</v>
      </c>
      <c r="J8" s="30"/>
      <c r="K8" s="23">
        <v>307999</v>
      </c>
      <c r="L8" s="30"/>
      <c r="M8" s="23">
        <v>6597886048</v>
      </c>
      <c r="N8" s="30"/>
      <c r="O8" s="23">
        <v>7700085109</v>
      </c>
      <c r="P8" s="30"/>
      <c r="Q8" s="78">
        <v>-1102199060</v>
      </c>
      <c r="R8" s="78"/>
    </row>
    <row r="9" spans="1:18" ht="21.75" customHeight="1" x14ac:dyDescent="0.2">
      <c r="A9" s="7" t="s">
        <v>65</v>
      </c>
      <c r="C9" s="35">
        <v>3774025</v>
      </c>
      <c r="D9" s="30"/>
      <c r="E9" s="35">
        <v>27874161765</v>
      </c>
      <c r="F9" s="30"/>
      <c r="G9" s="35">
        <v>32263498140</v>
      </c>
      <c r="H9" s="30"/>
      <c r="I9" s="35">
        <v>-4389336374</v>
      </c>
      <c r="J9" s="30"/>
      <c r="K9" s="35">
        <v>3774025</v>
      </c>
      <c r="L9" s="30"/>
      <c r="M9" s="35">
        <v>27874161765</v>
      </c>
      <c r="N9" s="30"/>
      <c r="O9" s="35">
        <v>36315193256</v>
      </c>
      <c r="P9" s="30"/>
      <c r="Q9" s="79">
        <v>-8441031490</v>
      </c>
      <c r="R9" s="79"/>
    </row>
    <row r="10" spans="1:18" ht="21.75" customHeight="1" x14ac:dyDescent="0.2">
      <c r="A10" s="7" t="s">
        <v>34</v>
      </c>
      <c r="C10" s="35">
        <v>52300</v>
      </c>
      <c r="D10" s="30"/>
      <c r="E10" s="35">
        <v>8671214453</v>
      </c>
      <c r="F10" s="30"/>
      <c r="G10" s="35">
        <v>9735945385</v>
      </c>
      <c r="H10" s="30"/>
      <c r="I10" s="35">
        <v>-1064730931</v>
      </c>
      <c r="J10" s="30"/>
      <c r="K10" s="35">
        <v>52300</v>
      </c>
      <c r="L10" s="30"/>
      <c r="M10" s="35">
        <v>8671214453</v>
      </c>
      <c r="N10" s="30"/>
      <c r="O10" s="35">
        <v>9018499738</v>
      </c>
      <c r="P10" s="30"/>
      <c r="Q10" s="79">
        <v>-347285284</v>
      </c>
      <c r="R10" s="79"/>
    </row>
    <row r="11" spans="1:18" ht="21.75" customHeight="1" x14ac:dyDescent="0.2">
      <c r="A11" s="7" t="s">
        <v>64</v>
      </c>
      <c r="C11" s="35">
        <v>837800</v>
      </c>
      <c r="D11" s="30"/>
      <c r="E11" s="35">
        <v>6895708945</v>
      </c>
      <c r="F11" s="30"/>
      <c r="G11" s="35">
        <v>7003974906</v>
      </c>
      <c r="H11" s="30"/>
      <c r="I11" s="35">
        <v>-108265960</v>
      </c>
      <c r="J11" s="30"/>
      <c r="K11" s="35">
        <v>837800</v>
      </c>
      <c r="L11" s="30"/>
      <c r="M11" s="35">
        <v>6895708945</v>
      </c>
      <c r="N11" s="30"/>
      <c r="O11" s="35">
        <v>7037287510</v>
      </c>
      <c r="P11" s="30"/>
      <c r="Q11" s="79">
        <v>-141578564</v>
      </c>
      <c r="R11" s="79"/>
    </row>
    <row r="12" spans="1:18" ht="21.75" customHeight="1" x14ac:dyDescent="0.2">
      <c r="A12" s="7" t="s">
        <v>27</v>
      </c>
      <c r="C12" s="35">
        <v>1247504</v>
      </c>
      <c r="D12" s="30"/>
      <c r="E12" s="35">
        <v>5701894052</v>
      </c>
      <c r="F12" s="30"/>
      <c r="G12" s="35">
        <v>6411220585</v>
      </c>
      <c r="H12" s="30"/>
      <c r="I12" s="35">
        <v>-709326532</v>
      </c>
      <c r="J12" s="30"/>
      <c r="K12" s="35">
        <v>1247504</v>
      </c>
      <c r="L12" s="30"/>
      <c r="M12" s="35">
        <v>5701894052</v>
      </c>
      <c r="N12" s="30"/>
      <c r="O12" s="35">
        <v>6584831974</v>
      </c>
      <c r="P12" s="30"/>
      <c r="Q12" s="79">
        <v>-882937921</v>
      </c>
      <c r="R12" s="79"/>
    </row>
    <row r="13" spans="1:18" ht="21.75" customHeight="1" x14ac:dyDescent="0.2">
      <c r="A13" s="7" t="s">
        <v>52</v>
      </c>
      <c r="C13" s="35">
        <v>281880</v>
      </c>
      <c r="D13" s="30"/>
      <c r="E13" s="35">
        <v>7826064595</v>
      </c>
      <c r="F13" s="30"/>
      <c r="G13" s="35">
        <v>7517841499</v>
      </c>
      <c r="H13" s="30"/>
      <c r="I13" s="35">
        <v>308223096</v>
      </c>
      <c r="J13" s="30"/>
      <c r="K13" s="35">
        <v>281880</v>
      </c>
      <c r="L13" s="30"/>
      <c r="M13" s="35">
        <v>7826064595</v>
      </c>
      <c r="N13" s="30"/>
      <c r="O13" s="35">
        <v>8319221547</v>
      </c>
      <c r="P13" s="30"/>
      <c r="Q13" s="79">
        <v>-493156951</v>
      </c>
      <c r="R13" s="79"/>
    </row>
    <row r="14" spans="1:18" ht="21.75" customHeight="1" x14ac:dyDescent="0.2">
      <c r="A14" s="7" t="s">
        <v>30</v>
      </c>
      <c r="C14" s="35">
        <v>1987140</v>
      </c>
      <c r="D14" s="30"/>
      <c r="E14" s="35">
        <v>24158121002</v>
      </c>
      <c r="F14" s="30"/>
      <c r="G14" s="35">
        <v>25363064078</v>
      </c>
      <c r="H14" s="30"/>
      <c r="I14" s="35">
        <v>-1204943075</v>
      </c>
      <c r="J14" s="30"/>
      <c r="K14" s="35">
        <v>1987140</v>
      </c>
      <c r="L14" s="30"/>
      <c r="M14" s="35">
        <v>24158121002</v>
      </c>
      <c r="N14" s="30"/>
      <c r="O14" s="35">
        <v>24948247609</v>
      </c>
      <c r="P14" s="30"/>
      <c r="Q14" s="79">
        <v>-790126606</v>
      </c>
      <c r="R14" s="79"/>
    </row>
    <row r="15" spans="1:18" ht="21.75" customHeight="1" x14ac:dyDescent="0.2">
      <c r="A15" s="7" t="s">
        <v>53</v>
      </c>
      <c r="C15" s="35">
        <v>267500</v>
      </c>
      <c r="D15" s="30"/>
      <c r="E15" s="35">
        <v>7615615860</v>
      </c>
      <c r="F15" s="30"/>
      <c r="G15" s="35">
        <v>8479818078</v>
      </c>
      <c r="H15" s="30"/>
      <c r="I15" s="35">
        <v>-864202218</v>
      </c>
      <c r="J15" s="30"/>
      <c r="K15" s="35">
        <v>267500</v>
      </c>
      <c r="L15" s="30"/>
      <c r="M15" s="35">
        <v>7615615860</v>
      </c>
      <c r="N15" s="30"/>
      <c r="O15" s="35">
        <v>8953134986</v>
      </c>
      <c r="P15" s="30"/>
      <c r="Q15" s="79">
        <v>-1337519126</v>
      </c>
      <c r="R15" s="79"/>
    </row>
    <row r="16" spans="1:18" ht="21.75" customHeight="1" x14ac:dyDescent="0.2">
      <c r="A16" s="7" t="s">
        <v>54</v>
      </c>
      <c r="C16" s="35">
        <v>52551677</v>
      </c>
      <c r="D16" s="30"/>
      <c r="E16" s="35">
        <v>22410528649</v>
      </c>
      <c r="F16" s="30"/>
      <c r="G16" s="35">
        <v>22410528649</v>
      </c>
      <c r="H16" s="30"/>
      <c r="I16" s="35">
        <v>0</v>
      </c>
      <c r="J16" s="30"/>
      <c r="K16" s="35">
        <v>52551677</v>
      </c>
      <c r="L16" s="30"/>
      <c r="M16" s="35">
        <v>22410528649</v>
      </c>
      <c r="N16" s="30"/>
      <c r="O16" s="35">
        <v>22410528649</v>
      </c>
      <c r="P16" s="30"/>
      <c r="Q16" s="79">
        <v>0</v>
      </c>
      <c r="R16" s="79"/>
    </row>
    <row r="17" spans="1:18" ht="21.75" customHeight="1" x14ac:dyDescent="0.2">
      <c r="A17" s="7" t="s">
        <v>19</v>
      </c>
      <c r="C17" s="35">
        <v>34593592</v>
      </c>
      <c r="D17" s="30"/>
      <c r="E17" s="35">
        <v>71560928825</v>
      </c>
      <c r="F17" s="30"/>
      <c r="G17" s="35">
        <v>75137255878</v>
      </c>
      <c r="H17" s="30"/>
      <c r="I17" s="35">
        <v>-3576327052</v>
      </c>
      <c r="J17" s="30"/>
      <c r="K17" s="35">
        <v>34593592</v>
      </c>
      <c r="L17" s="30"/>
      <c r="M17" s="35">
        <v>71560928825</v>
      </c>
      <c r="N17" s="30"/>
      <c r="O17" s="35">
        <v>84078073511</v>
      </c>
      <c r="P17" s="30"/>
      <c r="Q17" s="79">
        <v>-12517144685</v>
      </c>
      <c r="R17" s="79"/>
    </row>
    <row r="18" spans="1:18" ht="21.75" customHeight="1" x14ac:dyDescent="0.2">
      <c r="A18" s="7" t="s">
        <v>35</v>
      </c>
      <c r="C18" s="35">
        <v>84800</v>
      </c>
      <c r="D18" s="30"/>
      <c r="E18" s="35">
        <v>6174640980</v>
      </c>
      <c r="F18" s="30"/>
      <c r="G18" s="35">
        <v>6773138604</v>
      </c>
      <c r="H18" s="30"/>
      <c r="I18" s="35">
        <v>-598497624</v>
      </c>
      <c r="J18" s="30"/>
      <c r="K18" s="35">
        <v>84800</v>
      </c>
      <c r="L18" s="30"/>
      <c r="M18" s="35">
        <v>6174640980</v>
      </c>
      <c r="N18" s="30"/>
      <c r="O18" s="35">
        <v>7573945284</v>
      </c>
      <c r="P18" s="30"/>
      <c r="Q18" s="79">
        <v>-1399304304</v>
      </c>
      <c r="R18" s="79"/>
    </row>
    <row r="19" spans="1:18" ht="21.75" customHeight="1" x14ac:dyDescent="0.2">
      <c r="A19" s="7" t="s">
        <v>20</v>
      </c>
      <c r="C19" s="35">
        <v>4142584</v>
      </c>
      <c r="D19" s="30"/>
      <c r="E19" s="35">
        <v>6856362815</v>
      </c>
      <c r="F19" s="30"/>
      <c r="G19" s="35">
        <v>7531704258</v>
      </c>
      <c r="H19" s="30"/>
      <c r="I19" s="35">
        <v>-675341442</v>
      </c>
      <c r="J19" s="30"/>
      <c r="K19" s="35">
        <v>4142584</v>
      </c>
      <c r="L19" s="30"/>
      <c r="M19" s="35">
        <v>6856362815</v>
      </c>
      <c r="N19" s="30"/>
      <c r="O19" s="35">
        <v>7832313559</v>
      </c>
      <c r="P19" s="30"/>
      <c r="Q19" s="79">
        <v>-975950743</v>
      </c>
      <c r="R19" s="79"/>
    </row>
    <row r="20" spans="1:18" ht="21.75" customHeight="1" x14ac:dyDescent="0.2">
      <c r="A20" s="7" t="s">
        <v>51</v>
      </c>
      <c r="C20" s="35">
        <v>332000</v>
      </c>
      <c r="D20" s="30"/>
      <c r="E20" s="35">
        <v>5712725826</v>
      </c>
      <c r="F20" s="30"/>
      <c r="G20" s="35">
        <v>6237464940</v>
      </c>
      <c r="H20" s="30"/>
      <c r="I20" s="35">
        <v>-524739114</v>
      </c>
      <c r="J20" s="30"/>
      <c r="K20" s="35">
        <v>332000</v>
      </c>
      <c r="L20" s="30"/>
      <c r="M20" s="35">
        <v>5712725826</v>
      </c>
      <c r="N20" s="30"/>
      <c r="O20" s="35">
        <v>7286943168</v>
      </c>
      <c r="P20" s="30"/>
      <c r="Q20" s="79">
        <v>-1574217342</v>
      </c>
      <c r="R20" s="79"/>
    </row>
    <row r="21" spans="1:18" ht="21.75" customHeight="1" x14ac:dyDescent="0.2">
      <c r="A21" s="7" t="s">
        <v>71</v>
      </c>
      <c r="C21" s="35">
        <v>168892</v>
      </c>
      <c r="D21" s="30"/>
      <c r="E21" s="35">
        <v>633270113</v>
      </c>
      <c r="F21" s="30"/>
      <c r="G21" s="35">
        <v>403573821</v>
      </c>
      <c r="H21" s="30"/>
      <c r="I21" s="35">
        <v>229696292</v>
      </c>
      <c r="J21" s="30"/>
      <c r="K21" s="35">
        <v>168892</v>
      </c>
      <c r="L21" s="30"/>
      <c r="M21" s="35">
        <v>633270113</v>
      </c>
      <c r="N21" s="30"/>
      <c r="O21" s="35">
        <v>737863770</v>
      </c>
      <c r="P21" s="30"/>
      <c r="Q21" s="79">
        <v>-104593656</v>
      </c>
      <c r="R21" s="79"/>
    </row>
    <row r="22" spans="1:18" ht="21.75" customHeight="1" x14ac:dyDescent="0.2">
      <c r="A22" s="7" t="s">
        <v>50</v>
      </c>
      <c r="C22" s="35">
        <v>219000</v>
      </c>
      <c r="D22" s="30"/>
      <c r="E22" s="35">
        <v>7240600557</v>
      </c>
      <c r="F22" s="30"/>
      <c r="G22" s="35">
        <v>7791373840</v>
      </c>
      <c r="H22" s="30"/>
      <c r="I22" s="35">
        <v>-550773283</v>
      </c>
      <c r="J22" s="30"/>
      <c r="K22" s="35">
        <v>219000</v>
      </c>
      <c r="L22" s="30"/>
      <c r="M22" s="35">
        <v>7240600557</v>
      </c>
      <c r="N22" s="30"/>
      <c r="O22" s="35">
        <v>8133158052</v>
      </c>
      <c r="P22" s="30"/>
      <c r="Q22" s="79">
        <v>-892557495</v>
      </c>
      <c r="R22" s="79"/>
    </row>
    <row r="23" spans="1:18" ht="21.75" customHeight="1" x14ac:dyDescent="0.2">
      <c r="A23" s="7" t="s">
        <v>28</v>
      </c>
      <c r="C23" s="35">
        <v>15542775</v>
      </c>
      <c r="D23" s="30"/>
      <c r="E23" s="35">
        <v>79878027676</v>
      </c>
      <c r="F23" s="30"/>
      <c r="G23" s="35">
        <v>84667619278</v>
      </c>
      <c r="H23" s="30"/>
      <c r="I23" s="35">
        <v>-4789591601</v>
      </c>
      <c r="J23" s="30"/>
      <c r="K23" s="35">
        <v>15542775</v>
      </c>
      <c r="L23" s="30"/>
      <c r="M23" s="35">
        <v>79878027676</v>
      </c>
      <c r="N23" s="30"/>
      <c r="O23" s="35">
        <v>87912181330</v>
      </c>
      <c r="P23" s="30"/>
      <c r="Q23" s="79">
        <v>-8034153653</v>
      </c>
      <c r="R23" s="79"/>
    </row>
    <row r="24" spans="1:18" ht="21.75" customHeight="1" x14ac:dyDescent="0.2">
      <c r="A24" s="7" t="s">
        <v>68</v>
      </c>
      <c r="C24" s="35">
        <v>3189423</v>
      </c>
      <c r="D24" s="30"/>
      <c r="E24" s="35">
        <v>21907781398</v>
      </c>
      <c r="F24" s="30"/>
      <c r="G24" s="35">
        <v>22161417072</v>
      </c>
      <c r="H24" s="30"/>
      <c r="I24" s="35">
        <v>-253635673</v>
      </c>
      <c r="J24" s="30"/>
      <c r="K24" s="35">
        <v>3189423</v>
      </c>
      <c r="L24" s="30"/>
      <c r="M24" s="35">
        <v>21907781398</v>
      </c>
      <c r="N24" s="30"/>
      <c r="O24" s="35">
        <v>22319939369</v>
      </c>
      <c r="P24" s="30"/>
      <c r="Q24" s="79">
        <v>-412157970</v>
      </c>
      <c r="R24" s="79"/>
    </row>
    <row r="25" spans="1:18" ht="21.75" customHeight="1" x14ac:dyDescent="0.2">
      <c r="A25" s="7" t="s">
        <v>32</v>
      </c>
      <c r="C25" s="35">
        <v>69624</v>
      </c>
      <c r="D25" s="30"/>
      <c r="E25" s="35">
        <v>3931113072</v>
      </c>
      <c r="F25" s="30"/>
      <c r="G25" s="35">
        <v>7182708284</v>
      </c>
      <c r="H25" s="30"/>
      <c r="I25" s="35">
        <v>-3251595211</v>
      </c>
      <c r="J25" s="30"/>
      <c r="K25" s="35">
        <v>69624</v>
      </c>
      <c r="L25" s="30"/>
      <c r="M25" s="35">
        <v>3931113072</v>
      </c>
      <c r="N25" s="30"/>
      <c r="O25" s="35">
        <v>4767166784</v>
      </c>
      <c r="P25" s="30"/>
      <c r="Q25" s="79">
        <v>-836053711</v>
      </c>
      <c r="R25" s="79"/>
    </row>
    <row r="26" spans="1:18" ht="21.75" customHeight="1" x14ac:dyDescent="0.2">
      <c r="A26" s="7" t="s">
        <v>48</v>
      </c>
      <c r="C26" s="35">
        <v>3110000</v>
      </c>
      <c r="D26" s="30"/>
      <c r="E26" s="35">
        <v>59820437925</v>
      </c>
      <c r="F26" s="30"/>
      <c r="G26" s="35">
        <v>62108144595</v>
      </c>
      <c r="H26" s="30"/>
      <c r="I26" s="35">
        <v>-2287706670</v>
      </c>
      <c r="J26" s="30"/>
      <c r="K26" s="35">
        <v>3110000</v>
      </c>
      <c r="L26" s="30"/>
      <c r="M26" s="35">
        <v>59820437925</v>
      </c>
      <c r="N26" s="30"/>
      <c r="O26" s="35">
        <v>76359938850</v>
      </c>
      <c r="P26" s="30"/>
      <c r="Q26" s="79">
        <v>-16539500925</v>
      </c>
      <c r="R26" s="79"/>
    </row>
    <row r="27" spans="1:18" ht="21.75" customHeight="1" x14ac:dyDescent="0.2">
      <c r="A27" s="7" t="s">
        <v>36</v>
      </c>
      <c r="C27" s="35">
        <v>518193</v>
      </c>
      <c r="D27" s="30"/>
      <c r="E27" s="35">
        <v>24802534541</v>
      </c>
      <c r="F27" s="30"/>
      <c r="G27" s="35">
        <v>25858509532</v>
      </c>
      <c r="H27" s="30"/>
      <c r="I27" s="35">
        <v>-1055974990</v>
      </c>
      <c r="J27" s="30"/>
      <c r="K27" s="35">
        <v>518193</v>
      </c>
      <c r="L27" s="30"/>
      <c r="M27" s="35">
        <v>24802534541</v>
      </c>
      <c r="N27" s="30"/>
      <c r="O27" s="35">
        <v>31679249726</v>
      </c>
      <c r="P27" s="30"/>
      <c r="Q27" s="79">
        <v>-6876715184</v>
      </c>
      <c r="R27" s="79"/>
    </row>
    <row r="28" spans="1:18" ht="21.75" customHeight="1" x14ac:dyDescent="0.2">
      <c r="A28" s="7" t="s">
        <v>38</v>
      </c>
      <c r="C28" s="35">
        <v>150000</v>
      </c>
      <c r="D28" s="30"/>
      <c r="E28" s="35">
        <v>10750650750</v>
      </c>
      <c r="F28" s="30"/>
      <c r="G28" s="35">
        <v>12316279500</v>
      </c>
      <c r="H28" s="30"/>
      <c r="I28" s="35">
        <v>-1565628750</v>
      </c>
      <c r="J28" s="30"/>
      <c r="K28" s="35">
        <v>150000</v>
      </c>
      <c r="L28" s="30"/>
      <c r="M28" s="35">
        <v>10750650750</v>
      </c>
      <c r="N28" s="30"/>
      <c r="O28" s="35">
        <v>15328251000</v>
      </c>
      <c r="P28" s="30"/>
      <c r="Q28" s="79">
        <v>-4577600250</v>
      </c>
      <c r="R28" s="79"/>
    </row>
    <row r="29" spans="1:18" ht="21.75" customHeight="1" x14ac:dyDescent="0.2">
      <c r="A29" s="7" t="s">
        <v>22</v>
      </c>
      <c r="C29" s="35">
        <v>141561</v>
      </c>
      <c r="D29" s="30"/>
      <c r="E29" s="35">
        <v>1712546725</v>
      </c>
      <c r="F29" s="30"/>
      <c r="G29" s="35">
        <v>2089672873</v>
      </c>
      <c r="H29" s="30"/>
      <c r="I29" s="35">
        <v>-377126147</v>
      </c>
      <c r="J29" s="30"/>
      <c r="K29" s="35">
        <v>141561</v>
      </c>
      <c r="L29" s="30"/>
      <c r="M29" s="35">
        <v>1712546725</v>
      </c>
      <c r="N29" s="30"/>
      <c r="O29" s="35">
        <v>2207876592</v>
      </c>
      <c r="P29" s="30"/>
      <c r="Q29" s="79">
        <v>-495329866</v>
      </c>
      <c r="R29" s="79"/>
    </row>
    <row r="30" spans="1:18" ht="21.75" customHeight="1" x14ac:dyDescent="0.2">
      <c r="A30" s="7" t="s">
        <v>40</v>
      </c>
      <c r="C30" s="35">
        <v>90483406</v>
      </c>
      <c r="D30" s="30"/>
      <c r="E30" s="35">
        <v>35618231774</v>
      </c>
      <c r="F30" s="30"/>
      <c r="G30" s="35">
        <v>39395923023</v>
      </c>
      <c r="H30" s="30"/>
      <c r="I30" s="35">
        <v>-3777691248</v>
      </c>
      <c r="J30" s="30"/>
      <c r="K30" s="35">
        <v>90483406</v>
      </c>
      <c r="L30" s="30"/>
      <c r="M30" s="35">
        <v>35618231774</v>
      </c>
      <c r="N30" s="30"/>
      <c r="O30" s="35">
        <v>44522789718</v>
      </c>
      <c r="P30" s="30"/>
      <c r="Q30" s="79">
        <v>-8904557943</v>
      </c>
      <c r="R30" s="79"/>
    </row>
    <row r="31" spans="1:18" ht="21.75" customHeight="1" x14ac:dyDescent="0.2">
      <c r="A31" s="7" t="s">
        <v>62</v>
      </c>
      <c r="C31" s="35">
        <v>6600000</v>
      </c>
      <c r="D31" s="30"/>
      <c r="E31" s="35">
        <v>10083842010</v>
      </c>
      <c r="F31" s="30"/>
      <c r="G31" s="35">
        <v>10549653840</v>
      </c>
      <c r="H31" s="30"/>
      <c r="I31" s="35">
        <v>-465811830</v>
      </c>
      <c r="J31" s="30"/>
      <c r="K31" s="35">
        <v>6600000</v>
      </c>
      <c r="L31" s="30"/>
      <c r="M31" s="35">
        <v>10083842010</v>
      </c>
      <c r="N31" s="30"/>
      <c r="O31" s="35">
        <v>10057599090</v>
      </c>
      <c r="P31" s="30"/>
      <c r="Q31" s="79">
        <v>26242920</v>
      </c>
      <c r="R31" s="79"/>
    </row>
    <row r="32" spans="1:18" ht="21.75" customHeight="1" x14ac:dyDescent="0.2">
      <c r="A32" s="7" t="s">
        <v>74</v>
      </c>
      <c r="C32" s="35">
        <v>770000</v>
      </c>
      <c r="D32" s="30"/>
      <c r="E32" s="35">
        <v>16311068235</v>
      </c>
      <c r="F32" s="30"/>
      <c r="G32" s="35">
        <v>16583074144</v>
      </c>
      <c r="H32" s="30"/>
      <c r="I32" s="35">
        <v>-272005909</v>
      </c>
      <c r="J32" s="30"/>
      <c r="K32" s="35">
        <v>770000</v>
      </c>
      <c r="L32" s="30"/>
      <c r="M32" s="35">
        <v>16311068235</v>
      </c>
      <c r="N32" s="30"/>
      <c r="O32" s="35">
        <v>16583074144</v>
      </c>
      <c r="P32" s="30"/>
      <c r="Q32" s="79">
        <v>-272005909</v>
      </c>
      <c r="R32" s="79"/>
    </row>
    <row r="33" spans="1:18" ht="21.75" customHeight="1" x14ac:dyDescent="0.2">
      <c r="A33" s="7" t="s">
        <v>73</v>
      </c>
      <c r="C33" s="35">
        <v>6905729</v>
      </c>
      <c r="D33" s="30"/>
      <c r="E33" s="35">
        <v>34666431557</v>
      </c>
      <c r="F33" s="30"/>
      <c r="G33" s="35">
        <v>33568089171</v>
      </c>
      <c r="H33" s="30"/>
      <c r="I33" s="35">
        <v>1098342386</v>
      </c>
      <c r="J33" s="30"/>
      <c r="K33" s="35">
        <v>6905729</v>
      </c>
      <c r="L33" s="30"/>
      <c r="M33" s="35">
        <v>34666431557</v>
      </c>
      <c r="N33" s="30"/>
      <c r="O33" s="35">
        <v>36176652338</v>
      </c>
      <c r="P33" s="30"/>
      <c r="Q33" s="79">
        <v>-1510220780</v>
      </c>
      <c r="R33" s="79"/>
    </row>
    <row r="34" spans="1:18" ht="21.75" customHeight="1" x14ac:dyDescent="0.2">
      <c r="A34" s="7" t="s">
        <v>59</v>
      </c>
      <c r="C34" s="35">
        <v>1176750</v>
      </c>
      <c r="D34" s="30"/>
      <c r="E34" s="35">
        <v>7182254792</v>
      </c>
      <c r="F34" s="30"/>
      <c r="G34" s="35">
        <v>8445582996</v>
      </c>
      <c r="H34" s="30"/>
      <c r="I34" s="35">
        <v>-1263328203</v>
      </c>
      <c r="J34" s="30"/>
      <c r="K34" s="35">
        <v>1176750</v>
      </c>
      <c r="L34" s="30"/>
      <c r="M34" s="35">
        <v>7182254792</v>
      </c>
      <c r="N34" s="30"/>
      <c r="O34" s="35">
        <v>8632742730</v>
      </c>
      <c r="P34" s="30"/>
      <c r="Q34" s="79">
        <v>-1450487937</v>
      </c>
      <c r="R34" s="79"/>
    </row>
    <row r="35" spans="1:18" ht="21.75" customHeight="1" x14ac:dyDescent="0.2">
      <c r="A35" s="7" t="s">
        <v>55</v>
      </c>
      <c r="C35" s="35">
        <v>9350000</v>
      </c>
      <c r="D35" s="30"/>
      <c r="E35" s="35">
        <v>34575047100</v>
      </c>
      <c r="F35" s="30"/>
      <c r="G35" s="35">
        <v>42754090500</v>
      </c>
      <c r="H35" s="30"/>
      <c r="I35" s="35">
        <v>-8179043400</v>
      </c>
      <c r="J35" s="30"/>
      <c r="K35" s="35">
        <v>9350000</v>
      </c>
      <c r="L35" s="30"/>
      <c r="M35" s="35">
        <v>34575047100</v>
      </c>
      <c r="N35" s="30"/>
      <c r="O35" s="35">
        <v>44984738700</v>
      </c>
      <c r="P35" s="30"/>
      <c r="Q35" s="79">
        <v>-10409691600</v>
      </c>
      <c r="R35" s="79"/>
    </row>
    <row r="36" spans="1:18" ht="21.75" customHeight="1" x14ac:dyDescent="0.2">
      <c r="A36" s="7" t="s">
        <v>60</v>
      </c>
      <c r="C36" s="35">
        <v>2150000</v>
      </c>
      <c r="D36" s="30"/>
      <c r="E36" s="35">
        <v>7127587012</v>
      </c>
      <c r="F36" s="30"/>
      <c r="G36" s="35">
        <v>7982470012</v>
      </c>
      <c r="H36" s="30"/>
      <c r="I36" s="35">
        <v>-854882999</v>
      </c>
      <c r="J36" s="30"/>
      <c r="K36" s="35">
        <v>2150000</v>
      </c>
      <c r="L36" s="30"/>
      <c r="M36" s="35">
        <v>7127587012</v>
      </c>
      <c r="N36" s="30"/>
      <c r="O36" s="35">
        <v>8365030155</v>
      </c>
      <c r="P36" s="30"/>
      <c r="Q36" s="79">
        <v>-1237443142</v>
      </c>
      <c r="R36" s="79"/>
    </row>
    <row r="37" spans="1:18" ht="21.75" customHeight="1" x14ac:dyDescent="0.2">
      <c r="A37" s="7" t="s">
        <v>25</v>
      </c>
      <c r="C37" s="35">
        <v>37351732</v>
      </c>
      <c r="D37" s="30"/>
      <c r="E37" s="35">
        <v>106190339096</v>
      </c>
      <c r="F37" s="30"/>
      <c r="G37" s="35">
        <v>110868654735</v>
      </c>
      <c r="H37" s="30"/>
      <c r="I37" s="35">
        <v>-4678315638</v>
      </c>
      <c r="J37" s="30"/>
      <c r="K37" s="35">
        <v>37351732</v>
      </c>
      <c r="L37" s="30"/>
      <c r="M37" s="35">
        <v>106190339096</v>
      </c>
      <c r="N37" s="30"/>
      <c r="O37" s="35">
        <v>112687999705</v>
      </c>
      <c r="P37" s="30"/>
      <c r="Q37" s="79">
        <v>-6497660608</v>
      </c>
      <c r="R37" s="79"/>
    </row>
    <row r="38" spans="1:18" ht="21.75" customHeight="1" x14ac:dyDescent="0.2">
      <c r="A38" s="7" t="s">
        <v>49</v>
      </c>
      <c r="C38" s="35">
        <v>484000</v>
      </c>
      <c r="D38" s="30"/>
      <c r="E38" s="35">
        <v>10483609158</v>
      </c>
      <c r="F38" s="30"/>
      <c r="G38" s="35">
        <v>12754496502</v>
      </c>
      <c r="H38" s="30"/>
      <c r="I38" s="35">
        <v>-2270887344</v>
      </c>
      <c r="J38" s="30"/>
      <c r="K38" s="35">
        <v>484000</v>
      </c>
      <c r="L38" s="30"/>
      <c r="M38" s="35">
        <v>10483609158</v>
      </c>
      <c r="N38" s="30"/>
      <c r="O38" s="35">
        <v>14428794798</v>
      </c>
      <c r="P38" s="30"/>
      <c r="Q38" s="79">
        <v>-3945185640</v>
      </c>
      <c r="R38" s="79"/>
    </row>
    <row r="39" spans="1:18" ht="21.75" customHeight="1" x14ac:dyDescent="0.2">
      <c r="A39" s="7" t="s">
        <v>24</v>
      </c>
      <c r="C39" s="35">
        <v>53413383</v>
      </c>
      <c r="D39" s="30"/>
      <c r="E39" s="35">
        <v>119889804672</v>
      </c>
      <c r="F39" s="30"/>
      <c r="G39" s="35">
        <v>116544783549</v>
      </c>
      <c r="H39" s="30"/>
      <c r="I39" s="35">
        <v>3345021123</v>
      </c>
      <c r="J39" s="30"/>
      <c r="K39" s="35">
        <v>53413383</v>
      </c>
      <c r="L39" s="30"/>
      <c r="M39" s="35">
        <v>119889804672</v>
      </c>
      <c r="N39" s="30"/>
      <c r="O39" s="35">
        <v>127747949530</v>
      </c>
      <c r="P39" s="30"/>
      <c r="Q39" s="79">
        <v>-7858144857</v>
      </c>
      <c r="R39" s="79"/>
    </row>
    <row r="40" spans="1:18" ht="21.75" customHeight="1" x14ac:dyDescent="0.2">
      <c r="A40" s="7" t="s">
        <v>72</v>
      </c>
      <c r="C40" s="35">
        <v>11862895</v>
      </c>
      <c r="D40" s="30"/>
      <c r="E40" s="35">
        <v>83961252716</v>
      </c>
      <c r="F40" s="30"/>
      <c r="G40" s="35">
        <v>92451716474</v>
      </c>
      <c r="H40" s="30"/>
      <c r="I40" s="35">
        <v>-8490463757</v>
      </c>
      <c r="J40" s="30"/>
      <c r="K40" s="35">
        <v>11862895</v>
      </c>
      <c r="L40" s="30"/>
      <c r="M40" s="35">
        <v>83961252716</v>
      </c>
      <c r="N40" s="30"/>
      <c r="O40" s="35">
        <v>92736912600</v>
      </c>
      <c r="P40" s="30"/>
      <c r="Q40" s="79">
        <v>-8775659883</v>
      </c>
      <c r="R40" s="79"/>
    </row>
    <row r="41" spans="1:18" ht="21.75" customHeight="1" x14ac:dyDescent="0.2">
      <c r="A41" s="7" t="s">
        <v>21</v>
      </c>
      <c r="C41" s="35">
        <v>35300000</v>
      </c>
      <c r="D41" s="30"/>
      <c r="E41" s="35">
        <v>98427351825</v>
      </c>
      <c r="F41" s="30"/>
      <c r="G41" s="35">
        <v>99339690915</v>
      </c>
      <c r="H41" s="30"/>
      <c r="I41" s="35">
        <v>-912339090</v>
      </c>
      <c r="J41" s="30"/>
      <c r="K41" s="35">
        <v>35300000</v>
      </c>
      <c r="L41" s="30"/>
      <c r="M41" s="35">
        <v>98427351825</v>
      </c>
      <c r="N41" s="30"/>
      <c r="O41" s="35">
        <v>104392645875</v>
      </c>
      <c r="P41" s="30"/>
      <c r="Q41" s="79">
        <v>-5965294050</v>
      </c>
      <c r="R41" s="79"/>
    </row>
    <row r="42" spans="1:18" ht="21.75" customHeight="1" x14ac:dyDescent="0.2">
      <c r="A42" s="7" t="s">
        <v>57</v>
      </c>
      <c r="C42" s="35">
        <v>2177221</v>
      </c>
      <c r="D42" s="30"/>
      <c r="E42" s="35">
        <v>14695369772</v>
      </c>
      <c r="F42" s="30"/>
      <c r="G42" s="35">
        <v>15176732355</v>
      </c>
      <c r="H42" s="30"/>
      <c r="I42" s="35">
        <v>-481362582</v>
      </c>
      <c r="J42" s="30"/>
      <c r="K42" s="35">
        <v>2177221</v>
      </c>
      <c r="L42" s="30"/>
      <c r="M42" s="35">
        <v>14695369772</v>
      </c>
      <c r="N42" s="30"/>
      <c r="O42" s="35">
        <v>16967849707</v>
      </c>
      <c r="P42" s="30"/>
      <c r="Q42" s="79">
        <v>-2272479934</v>
      </c>
      <c r="R42" s="79"/>
    </row>
    <row r="43" spans="1:18" ht="21.75" customHeight="1" x14ac:dyDescent="0.2">
      <c r="A43" s="7" t="s">
        <v>42</v>
      </c>
      <c r="C43" s="35">
        <v>418800</v>
      </c>
      <c r="D43" s="30"/>
      <c r="E43" s="35">
        <v>6169686634</v>
      </c>
      <c r="F43" s="30"/>
      <c r="G43" s="35">
        <v>6490243902</v>
      </c>
      <c r="H43" s="30"/>
      <c r="I43" s="35">
        <v>-320557267</v>
      </c>
      <c r="J43" s="30"/>
      <c r="K43" s="35">
        <v>418800</v>
      </c>
      <c r="L43" s="30"/>
      <c r="M43" s="35">
        <v>6169686634</v>
      </c>
      <c r="N43" s="30"/>
      <c r="O43" s="35">
        <v>6735865705</v>
      </c>
      <c r="P43" s="30"/>
      <c r="Q43" s="79">
        <v>-566179070</v>
      </c>
      <c r="R43" s="79"/>
    </row>
    <row r="44" spans="1:18" ht="21.75" customHeight="1" x14ac:dyDescent="0.2">
      <c r="A44" s="7" t="s">
        <v>44</v>
      </c>
      <c r="C44" s="35">
        <v>858000</v>
      </c>
      <c r="D44" s="30"/>
      <c r="E44" s="35">
        <v>5373237870</v>
      </c>
      <c r="F44" s="30"/>
      <c r="G44" s="35">
        <v>6388182801</v>
      </c>
      <c r="H44" s="30"/>
      <c r="I44" s="35">
        <v>-1014944931</v>
      </c>
      <c r="J44" s="30"/>
      <c r="K44" s="35">
        <v>858000</v>
      </c>
      <c r="L44" s="30"/>
      <c r="M44" s="35">
        <v>5373237870</v>
      </c>
      <c r="N44" s="30"/>
      <c r="O44" s="35">
        <v>6550232832</v>
      </c>
      <c r="P44" s="30"/>
      <c r="Q44" s="79">
        <v>-1176994962</v>
      </c>
      <c r="R44" s="79"/>
    </row>
    <row r="45" spans="1:18" ht="21.75" customHeight="1" x14ac:dyDescent="0.2">
      <c r="A45" s="7" t="s">
        <v>61</v>
      </c>
      <c r="C45" s="35">
        <v>530000</v>
      </c>
      <c r="D45" s="30"/>
      <c r="E45" s="35">
        <v>8840484270</v>
      </c>
      <c r="F45" s="30"/>
      <c r="G45" s="35">
        <v>10626493905</v>
      </c>
      <c r="H45" s="30"/>
      <c r="I45" s="35">
        <v>-1786009635</v>
      </c>
      <c r="J45" s="30"/>
      <c r="K45" s="35">
        <v>530000</v>
      </c>
      <c r="L45" s="30"/>
      <c r="M45" s="35">
        <v>8840484270</v>
      </c>
      <c r="N45" s="30"/>
      <c r="O45" s="35">
        <v>9156592170</v>
      </c>
      <c r="P45" s="30"/>
      <c r="Q45" s="79">
        <v>-316107900</v>
      </c>
      <c r="R45" s="79"/>
    </row>
    <row r="46" spans="1:18" ht="21.75" customHeight="1" x14ac:dyDescent="0.2">
      <c r="A46" s="7" t="s">
        <v>75</v>
      </c>
      <c r="C46" s="35">
        <v>220441</v>
      </c>
      <c r="D46" s="30"/>
      <c r="E46" s="35">
        <v>619478746</v>
      </c>
      <c r="F46" s="30"/>
      <c r="G46" s="35">
        <v>761844096</v>
      </c>
      <c r="H46" s="30"/>
      <c r="I46" s="35">
        <v>-142365349</v>
      </c>
      <c r="J46" s="30"/>
      <c r="K46" s="35">
        <v>220441</v>
      </c>
      <c r="L46" s="30"/>
      <c r="M46" s="35">
        <v>619478746</v>
      </c>
      <c r="N46" s="30"/>
      <c r="O46" s="35">
        <v>761844096</v>
      </c>
      <c r="P46" s="30"/>
      <c r="Q46" s="79">
        <v>-142365349</v>
      </c>
      <c r="R46" s="79"/>
    </row>
    <row r="47" spans="1:18" ht="21.75" customHeight="1" x14ac:dyDescent="0.2">
      <c r="A47" s="7" t="s">
        <v>45</v>
      </c>
      <c r="C47" s="35">
        <v>1589247</v>
      </c>
      <c r="D47" s="30"/>
      <c r="E47" s="35">
        <v>5627215472</v>
      </c>
      <c r="F47" s="30"/>
      <c r="G47" s="35">
        <v>6875250346</v>
      </c>
      <c r="H47" s="30"/>
      <c r="I47" s="35">
        <v>-1248034873</v>
      </c>
      <c r="J47" s="30"/>
      <c r="K47" s="35">
        <v>1589247</v>
      </c>
      <c r="L47" s="30"/>
      <c r="M47" s="35">
        <v>5627215472</v>
      </c>
      <c r="N47" s="30"/>
      <c r="O47" s="35">
        <v>7113798784</v>
      </c>
      <c r="P47" s="30"/>
      <c r="Q47" s="79">
        <v>-1486583311</v>
      </c>
      <c r="R47" s="79"/>
    </row>
    <row r="48" spans="1:18" ht="21.75" customHeight="1" x14ac:dyDescent="0.2">
      <c r="A48" s="7" t="s">
        <v>47</v>
      </c>
      <c r="C48" s="35">
        <v>18800000</v>
      </c>
      <c r="D48" s="30"/>
      <c r="E48" s="35">
        <v>18837645120</v>
      </c>
      <c r="F48" s="30"/>
      <c r="G48" s="35">
        <v>20089750500</v>
      </c>
      <c r="H48" s="30"/>
      <c r="I48" s="35">
        <v>-1252105380</v>
      </c>
      <c r="J48" s="30"/>
      <c r="K48" s="35">
        <v>18800000</v>
      </c>
      <c r="L48" s="30"/>
      <c r="M48" s="35">
        <v>18837645120</v>
      </c>
      <c r="N48" s="30"/>
      <c r="O48" s="35">
        <v>21061533780</v>
      </c>
      <c r="P48" s="30"/>
      <c r="Q48" s="79">
        <v>-2223888660</v>
      </c>
      <c r="R48" s="79"/>
    </row>
    <row r="49" spans="1:18" ht="21.75" customHeight="1" x14ac:dyDescent="0.2">
      <c r="A49" s="7" t="s">
        <v>66</v>
      </c>
      <c r="C49" s="35">
        <v>1503646</v>
      </c>
      <c r="D49" s="30"/>
      <c r="E49" s="35">
        <v>5720214245</v>
      </c>
      <c r="F49" s="30"/>
      <c r="G49" s="35">
        <v>5713193298</v>
      </c>
      <c r="H49" s="30"/>
      <c r="I49" s="35">
        <v>7020947</v>
      </c>
      <c r="J49" s="30"/>
      <c r="K49" s="35">
        <v>1503646</v>
      </c>
      <c r="L49" s="30"/>
      <c r="M49" s="35">
        <v>5720214245</v>
      </c>
      <c r="N49" s="30"/>
      <c r="O49" s="35">
        <v>6131709104</v>
      </c>
      <c r="P49" s="30"/>
      <c r="Q49" s="79">
        <v>-411494858</v>
      </c>
      <c r="R49" s="79"/>
    </row>
    <row r="50" spans="1:18" ht="21.75" customHeight="1" x14ac:dyDescent="0.2">
      <c r="A50" s="7" t="s">
        <v>56</v>
      </c>
      <c r="C50" s="35">
        <v>2136920</v>
      </c>
      <c r="D50" s="30"/>
      <c r="E50" s="35">
        <v>5225545101</v>
      </c>
      <c r="F50" s="30"/>
      <c r="G50" s="35">
        <v>5703491300</v>
      </c>
      <c r="H50" s="30"/>
      <c r="I50" s="35">
        <v>-477946198</v>
      </c>
      <c r="J50" s="30"/>
      <c r="K50" s="35">
        <v>2136920</v>
      </c>
      <c r="L50" s="30"/>
      <c r="M50" s="35">
        <v>5225545101</v>
      </c>
      <c r="N50" s="30"/>
      <c r="O50" s="35">
        <v>6319510844</v>
      </c>
      <c r="P50" s="30"/>
      <c r="Q50" s="79">
        <v>-1093965742</v>
      </c>
      <c r="R50" s="79"/>
    </row>
    <row r="51" spans="1:18" ht="21.75" customHeight="1" x14ac:dyDescent="0.2">
      <c r="A51" s="7" t="s">
        <v>37</v>
      </c>
      <c r="C51" s="35">
        <v>3609142</v>
      </c>
      <c r="D51" s="30"/>
      <c r="E51" s="35">
        <v>10407823722</v>
      </c>
      <c r="F51" s="30"/>
      <c r="G51" s="35">
        <v>11175584589</v>
      </c>
      <c r="H51" s="30"/>
      <c r="I51" s="35">
        <v>-767760866</v>
      </c>
      <c r="J51" s="30"/>
      <c r="K51" s="35">
        <v>3609142</v>
      </c>
      <c r="L51" s="30"/>
      <c r="M51" s="35">
        <v>10407823722</v>
      </c>
      <c r="N51" s="30"/>
      <c r="O51" s="35">
        <v>11839303096</v>
      </c>
      <c r="P51" s="30"/>
      <c r="Q51" s="79">
        <v>-1431479373</v>
      </c>
      <c r="R51" s="79"/>
    </row>
    <row r="52" spans="1:18" ht="21.75" customHeight="1" x14ac:dyDescent="0.2">
      <c r="A52" s="7" t="s">
        <v>33</v>
      </c>
      <c r="C52" s="35">
        <v>2560000</v>
      </c>
      <c r="D52" s="30"/>
      <c r="E52" s="35">
        <v>6199054848</v>
      </c>
      <c r="F52" s="30"/>
      <c r="G52" s="35">
        <v>6481524096</v>
      </c>
      <c r="H52" s="30"/>
      <c r="I52" s="35">
        <v>-282469248</v>
      </c>
      <c r="J52" s="30"/>
      <c r="K52" s="35">
        <v>2560000</v>
      </c>
      <c r="L52" s="30"/>
      <c r="M52" s="35">
        <v>6199054848</v>
      </c>
      <c r="N52" s="30"/>
      <c r="O52" s="35">
        <v>6618941568</v>
      </c>
      <c r="P52" s="30"/>
      <c r="Q52" s="79">
        <v>-419886720</v>
      </c>
      <c r="R52" s="79"/>
    </row>
    <row r="53" spans="1:18" ht="21.75" customHeight="1" x14ac:dyDescent="0.2">
      <c r="A53" s="7" t="s">
        <v>67</v>
      </c>
      <c r="C53" s="35">
        <v>197000</v>
      </c>
      <c r="D53" s="30"/>
      <c r="E53" s="35">
        <v>5398973824</v>
      </c>
      <c r="F53" s="30"/>
      <c r="G53" s="35">
        <v>6244950136</v>
      </c>
      <c r="H53" s="30"/>
      <c r="I53" s="35">
        <v>-845976311</v>
      </c>
      <c r="J53" s="30"/>
      <c r="K53" s="35">
        <v>197000</v>
      </c>
      <c r="L53" s="30"/>
      <c r="M53" s="35">
        <v>5398973824</v>
      </c>
      <c r="N53" s="30"/>
      <c r="O53" s="35">
        <v>6793268116</v>
      </c>
      <c r="P53" s="30"/>
      <c r="Q53" s="79">
        <v>-1394294291</v>
      </c>
      <c r="R53" s="79"/>
    </row>
    <row r="54" spans="1:18" ht="21.75" customHeight="1" x14ac:dyDescent="0.2">
      <c r="A54" s="7" t="s">
        <v>39</v>
      </c>
      <c r="C54" s="35">
        <v>2109652</v>
      </c>
      <c r="D54" s="30"/>
      <c r="E54" s="35">
        <v>39656152880</v>
      </c>
      <c r="F54" s="30"/>
      <c r="G54" s="35">
        <v>35021562829</v>
      </c>
      <c r="H54" s="30"/>
      <c r="I54" s="35">
        <v>4634590051</v>
      </c>
      <c r="J54" s="30"/>
      <c r="K54" s="35">
        <v>2109652</v>
      </c>
      <c r="L54" s="30"/>
      <c r="M54" s="35">
        <v>39656152880</v>
      </c>
      <c r="N54" s="30"/>
      <c r="O54" s="35">
        <v>40746644656</v>
      </c>
      <c r="P54" s="30"/>
      <c r="Q54" s="79">
        <v>-1090491775</v>
      </c>
      <c r="R54" s="79"/>
    </row>
    <row r="55" spans="1:18" ht="21.75" customHeight="1" x14ac:dyDescent="0.2">
      <c r="A55" s="7" t="s">
        <v>26</v>
      </c>
      <c r="C55" s="35">
        <v>1618000</v>
      </c>
      <c r="D55" s="30"/>
      <c r="E55" s="35">
        <v>5400916198</v>
      </c>
      <c r="F55" s="30"/>
      <c r="G55" s="35">
        <v>5416999927</v>
      </c>
      <c r="H55" s="30"/>
      <c r="I55" s="35">
        <v>-16083728</v>
      </c>
      <c r="J55" s="30"/>
      <c r="K55" s="35">
        <v>1618000</v>
      </c>
      <c r="L55" s="30"/>
      <c r="M55" s="35">
        <v>5400916198</v>
      </c>
      <c r="N55" s="30"/>
      <c r="O55" s="35">
        <v>5709723795</v>
      </c>
      <c r="P55" s="30"/>
      <c r="Q55" s="79">
        <v>-308807596</v>
      </c>
      <c r="R55" s="79"/>
    </row>
    <row r="56" spans="1:18" ht="21.75" customHeight="1" x14ac:dyDescent="0.2">
      <c r="A56" s="7" t="s">
        <v>63</v>
      </c>
      <c r="C56" s="35">
        <v>2100000</v>
      </c>
      <c r="D56" s="30"/>
      <c r="E56" s="35">
        <v>7922081475</v>
      </c>
      <c r="F56" s="30"/>
      <c r="G56" s="35">
        <v>8842671180</v>
      </c>
      <c r="H56" s="30"/>
      <c r="I56" s="35">
        <v>-920589705</v>
      </c>
      <c r="J56" s="30"/>
      <c r="K56" s="35">
        <v>2100000</v>
      </c>
      <c r="L56" s="30"/>
      <c r="M56" s="35">
        <v>7922081475</v>
      </c>
      <c r="N56" s="30"/>
      <c r="O56" s="35">
        <v>9531547830</v>
      </c>
      <c r="P56" s="30"/>
      <c r="Q56" s="79">
        <v>-1609466355</v>
      </c>
      <c r="R56" s="79"/>
    </row>
    <row r="57" spans="1:18" ht="21.75" customHeight="1" x14ac:dyDescent="0.2">
      <c r="A57" s="7" t="s">
        <v>31</v>
      </c>
      <c r="C57" s="35">
        <v>3592254</v>
      </c>
      <c r="D57" s="30"/>
      <c r="E57" s="35">
        <v>9334280551</v>
      </c>
      <c r="F57" s="30"/>
      <c r="G57" s="35">
        <v>9934188406</v>
      </c>
      <c r="H57" s="30"/>
      <c r="I57" s="35">
        <v>-599907854</v>
      </c>
      <c r="J57" s="30"/>
      <c r="K57" s="35">
        <v>3592254</v>
      </c>
      <c r="L57" s="30"/>
      <c r="M57" s="35">
        <v>9334280551</v>
      </c>
      <c r="N57" s="30"/>
      <c r="O57" s="35">
        <v>10598372103</v>
      </c>
      <c r="P57" s="30"/>
      <c r="Q57" s="79">
        <v>-1264091551</v>
      </c>
      <c r="R57" s="79"/>
    </row>
    <row r="58" spans="1:18" ht="21.75" customHeight="1" x14ac:dyDescent="0.2">
      <c r="A58" s="7" t="s">
        <v>70</v>
      </c>
      <c r="C58" s="35">
        <v>2772515</v>
      </c>
      <c r="D58" s="30"/>
      <c r="E58" s="35">
        <v>7295181064</v>
      </c>
      <c r="F58" s="30"/>
      <c r="G58" s="35">
        <v>7973161623</v>
      </c>
      <c r="H58" s="30"/>
      <c r="I58" s="35">
        <v>-677980558</v>
      </c>
      <c r="J58" s="30"/>
      <c r="K58" s="35">
        <v>2772515</v>
      </c>
      <c r="L58" s="30"/>
      <c r="M58" s="35">
        <v>7295181064</v>
      </c>
      <c r="N58" s="30"/>
      <c r="O58" s="35">
        <v>8524365331</v>
      </c>
      <c r="P58" s="30"/>
      <c r="Q58" s="79">
        <v>-1229184266</v>
      </c>
      <c r="R58" s="79"/>
    </row>
    <row r="59" spans="1:18" ht="21.75" customHeight="1" x14ac:dyDescent="0.2">
      <c r="A59" s="7" t="s">
        <v>46</v>
      </c>
      <c r="C59" s="35">
        <v>672000</v>
      </c>
      <c r="D59" s="30"/>
      <c r="E59" s="35">
        <v>2014024824</v>
      </c>
      <c r="F59" s="30"/>
      <c r="G59" s="35">
        <v>2507678006</v>
      </c>
      <c r="H59" s="30"/>
      <c r="I59" s="35">
        <v>-493653182</v>
      </c>
      <c r="J59" s="30"/>
      <c r="K59" s="35">
        <v>672000</v>
      </c>
      <c r="L59" s="30"/>
      <c r="M59" s="35">
        <v>2014024824</v>
      </c>
      <c r="N59" s="30"/>
      <c r="O59" s="35">
        <v>2597190220</v>
      </c>
      <c r="P59" s="30"/>
      <c r="Q59" s="79">
        <v>-583165396</v>
      </c>
      <c r="R59" s="79"/>
    </row>
    <row r="60" spans="1:18" ht="21.75" customHeight="1" x14ac:dyDescent="0.2">
      <c r="A60" s="7" t="s">
        <v>43</v>
      </c>
      <c r="C60" s="35">
        <v>40619240</v>
      </c>
      <c r="D60" s="30"/>
      <c r="E60" s="35">
        <v>98198215029</v>
      </c>
      <c r="F60" s="30"/>
      <c r="G60" s="35">
        <v>98480857918</v>
      </c>
      <c r="H60" s="30"/>
      <c r="I60" s="35">
        <v>-282642888</v>
      </c>
      <c r="J60" s="30"/>
      <c r="K60" s="35">
        <v>40619240</v>
      </c>
      <c r="L60" s="30"/>
      <c r="M60" s="35">
        <v>98198215029</v>
      </c>
      <c r="N60" s="30"/>
      <c r="O60" s="35">
        <v>108534869243</v>
      </c>
      <c r="P60" s="30"/>
      <c r="Q60" s="79">
        <v>-10336654251</v>
      </c>
      <c r="R60" s="79"/>
    </row>
    <row r="61" spans="1:18" ht="21.75" customHeight="1" x14ac:dyDescent="0.2">
      <c r="A61" s="7" t="s">
        <v>29</v>
      </c>
      <c r="C61" s="35">
        <v>2446789</v>
      </c>
      <c r="D61" s="30"/>
      <c r="E61" s="35">
        <v>23227802282</v>
      </c>
      <c r="F61" s="30"/>
      <c r="G61" s="35">
        <v>25562743663</v>
      </c>
      <c r="H61" s="30"/>
      <c r="I61" s="35">
        <v>-2334941380</v>
      </c>
      <c r="J61" s="30"/>
      <c r="K61" s="35">
        <v>2446789</v>
      </c>
      <c r="L61" s="30"/>
      <c r="M61" s="35">
        <v>23227802282</v>
      </c>
      <c r="N61" s="30"/>
      <c r="O61" s="35">
        <v>26122156702</v>
      </c>
      <c r="P61" s="30"/>
      <c r="Q61" s="79">
        <v>-2894354419</v>
      </c>
      <c r="R61" s="79"/>
    </row>
    <row r="62" spans="1:18" ht="21.75" customHeight="1" x14ac:dyDescent="0.2">
      <c r="A62" s="7" t="s">
        <v>41</v>
      </c>
      <c r="C62" s="35">
        <v>3997338</v>
      </c>
      <c r="D62" s="30"/>
      <c r="E62" s="35">
        <v>15790902955</v>
      </c>
      <c r="F62" s="30"/>
      <c r="G62" s="35">
        <v>17928674921</v>
      </c>
      <c r="H62" s="30"/>
      <c r="I62" s="35">
        <v>-2137771965</v>
      </c>
      <c r="J62" s="30"/>
      <c r="K62" s="35">
        <v>3997338</v>
      </c>
      <c r="L62" s="30"/>
      <c r="M62" s="35">
        <v>15790902955</v>
      </c>
      <c r="N62" s="30"/>
      <c r="O62" s="35">
        <v>16478327769</v>
      </c>
      <c r="P62" s="30"/>
      <c r="Q62" s="79">
        <v>-687424813</v>
      </c>
      <c r="R62" s="79"/>
    </row>
    <row r="63" spans="1:18" ht="21.75" customHeight="1" x14ac:dyDescent="0.2">
      <c r="A63" s="7" t="s">
        <v>23</v>
      </c>
      <c r="C63" s="35">
        <v>3909674</v>
      </c>
      <c r="D63" s="30"/>
      <c r="E63" s="35">
        <v>6362055526</v>
      </c>
      <c r="F63" s="30"/>
      <c r="G63" s="35">
        <v>6587467390</v>
      </c>
      <c r="H63" s="30"/>
      <c r="I63" s="35">
        <v>-225411863</v>
      </c>
      <c r="J63" s="30"/>
      <c r="K63" s="35">
        <v>3909674</v>
      </c>
      <c r="L63" s="30"/>
      <c r="M63" s="35">
        <v>6362055526</v>
      </c>
      <c r="N63" s="30"/>
      <c r="O63" s="35">
        <v>6933358008</v>
      </c>
      <c r="P63" s="30"/>
      <c r="Q63" s="79">
        <v>-571302481</v>
      </c>
      <c r="R63" s="79"/>
    </row>
    <row r="64" spans="1:18" ht="21.75" customHeight="1" x14ac:dyDescent="0.2">
      <c r="A64" s="9" t="s">
        <v>58</v>
      </c>
      <c r="C64" s="24">
        <v>139685</v>
      </c>
      <c r="D64" s="39"/>
      <c r="E64" s="24">
        <v>2592401832</v>
      </c>
      <c r="F64" s="39"/>
      <c r="G64" s="24">
        <v>2656274614</v>
      </c>
      <c r="H64" s="39"/>
      <c r="I64" s="24">
        <v>-63872781</v>
      </c>
      <c r="J64" s="39"/>
      <c r="K64" s="24">
        <v>139685</v>
      </c>
      <c r="L64" s="39"/>
      <c r="M64" s="24">
        <v>2592401832</v>
      </c>
      <c r="N64" s="39"/>
      <c r="O64" s="24">
        <v>2267483766</v>
      </c>
      <c r="P64" s="39"/>
      <c r="Q64" s="80">
        <v>324918066</v>
      </c>
      <c r="R64" s="80"/>
    </row>
    <row r="65" spans="1:21" ht="21.75" customHeight="1" thickBot="1" x14ac:dyDescent="0.25">
      <c r="A65" s="12" t="s">
        <v>76</v>
      </c>
      <c r="C65" s="38">
        <f>SUM(C8:D64)</f>
        <v>477995728</v>
      </c>
      <c r="D65" s="40"/>
      <c r="E65" s="38">
        <f>SUM(E8:F64)</f>
        <v>1294158380759</v>
      </c>
      <c r="F65" s="40"/>
      <c r="G65" s="38">
        <f>SUM(G8:H64)</f>
        <v>1361374677933</v>
      </c>
      <c r="H65" s="40"/>
      <c r="I65" s="38">
        <f>SUM(I8:J64)</f>
        <v>-67216297141</v>
      </c>
      <c r="J65" s="40"/>
      <c r="K65" s="38">
        <f>SUM(K8:L64)</f>
        <v>477995728</v>
      </c>
      <c r="L65" s="40"/>
      <c r="M65" s="38">
        <f>SUM(M8:N64)</f>
        <v>1294158380759</v>
      </c>
      <c r="N65" s="40"/>
      <c r="O65" s="38">
        <f>SUM(O8:P64)</f>
        <v>1452915349981</v>
      </c>
      <c r="P65" s="40"/>
      <c r="Q65" s="81">
        <f>SUM(Q8:R64)</f>
        <v>-158756969222</v>
      </c>
      <c r="R65" s="81"/>
      <c r="S65" s="38"/>
      <c r="T65" s="41"/>
      <c r="U65" s="41"/>
    </row>
    <row r="66" spans="1:21" ht="13.5" thickTop="1" x14ac:dyDescent="0.2">
      <c r="D66" s="21"/>
      <c r="F66" s="21"/>
      <c r="H66" s="21"/>
      <c r="J66" s="21"/>
      <c r="L66" s="21"/>
      <c r="N66" s="21"/>
      <c r="P66" s="21"/>
    </row>
    <row r="67" spans="1:21" x14ac:dyDescent="0.2">
      <c r="J67" s="21"/>
      <c r="L67" s="21"/>
      <c r="N67" s="21"/>
      <c r="P67" s="21"/>
      <c r="Q67" s="30"/>
    </row>
    <row r="68" spans="1:21" x14ac:dyDescent="0.2">
      <c r="J68" s="21"/>
      <c r="L68" s="21"/>
      <c r="N68" s="21"/>
    </row>
    <row r="74" spans="1:21" x14ac:dyDescent="0.2">
      <c r="M74" s="21"/>
    </row>
  </sheetData>
  <mergeCells count="66">
    <mergeCell ref="Q63:R63"/>
    <mergeCell ref="Q64:R64"/>
    <mergeCell ref="Q65:R65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3"/>
  <sheetViews>
    <sheetView rightToLeft="1" zoomScaleNormal="100" zoomScaleSheetLayoutView="142" workbookViewId="0">
      <selection activeCell="D17" sqref="D1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4" t="s">
        <v>0</v>
      </c>
      <c r="B1" s="64"/>
      <c r="C1" s="64"/>
      <c r="D1" s="64"/>
      <c r="E1" s="64"/>
      <c r="F1" s="64"/>
    </row>
    <row r="2" spans="1:6" ht="21.75" customHeight="1" x14ac:dyDescent="0.2">
      <c r="A2" s="64" t="s">
        <v>85</v>
      </c>
      <c r="B2" s="64"/>
      <c r="C2" s="64"/>
      <c r="D2" s="64"/>
      <c r="E2" s="64"/>
      <c r="F2" s="64"/>
    </row>
    <row r="3" spans="1:6" ht="21.75" customHeight="1" x14ac:dyDescent="0.2">
      <c r="A3" s="64" t="s">
        <v>2</v>
      </c>
      <c r="B3" s="64"/>
      <c r="C3" s="64"/>
      <c r="D3" s="64"/>
      <c r="E3" s="64"/>
      <c r="F3" s="64"/>
    </row>
    <row r="4" spans="1:6" ht="14.45" customHeight="1" x14ac:dyDescent="0.2"/>
    <row r="5" spans="1:6" ht="29.1" customHeight="1" x14ac:dyDescent="0.2">
      <c r="A5" s="1" t="s">
        <v>129</v>
      </c>
      <c r="B5" s="65" t="s">
        <v>99</v>
      </c>
      <c r="C5" s="65"/>
      <c r="D5" s="65"/>
      <c r="E5" s="65"/>
      <c r="F5" s="65"/>
    </row>
    <row r="6" spans="1:6" ht="14.45" customHeight="1" x14ac:dyDescent="0.2">
      <c r="D6" s="2" t="s">
        <v>102</v>
      </c>
      <c r="F6" s="2" t="s">
        <v>9</v>
      </c>
    </row>
    <row r="7" spans="1:6" ht="14.45" customHeight="1" x14ac:dyDescent="0.2">
      <c r="A7" s="68" t="s">
        <v>99</v>
      </c>
      <c r="B7" s="68"/>
      <c r="D7" s="4" t="s">
        <v>82</v>
      </c>
      <c r="F7" s="4" t="s">
        <v>82</v>
      </c>
    </row>
    <row r="8" spans="1:6" ht="21.75" customHeight="1" x14ac:dyDescent="0.2">
      <c r="A8" s="69" t="s">
        <v>99</v>
      </c>
      <c r="B8" s="69"/>
      <c r="D8" s="6">
        <v>380798034</v>
      </c>
      <c r="F8" s="6">
        <v>540296636</v>
      </c>
    </row>
    <row r="9" spans="1:6" ht="21.75" customHeight="1" x14ac:dyDescent="0.2">
      <c r="A9" s="73" t="s">
        <v>130</v>
      </c>
      <c r="B9" s="73"/>
      <c r="D9" s="11">
        <v>1086091</v>
      </c>
      <c r="F9" s="11">
        <v>39510623</v>
      </c>
    </row>
    <row r="10" spans="1:6" ht="21.75" customHeight="1" x14ac:dyDescent="0.2">
      <c r="A10" s="76" t="s">
        <v>76</v>
      </c>
      <c r="B10" s="76"/>
      <c r="D10" s="13">
        <f>SUM(D8:D9)</f>
        <v>381884125</v>
      </c>
      <c r="F10" s="13">
        <f>SUM(F8:F9)</f>
        <v>579807259</v>
      </c>
    </row>
    <row r="12" spans="1:6" x14ac:dyDescent="0.2">
      <c r="F12" s="41"/>
    </row>
    <row r="13" spans="1:6" x14ac:dyDescent="0.2">
      <c r="F13" s="41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1"/>
  <sheetViews>
    <sheetView rightToLeft="1" zoomScaleNormal="100" zoomScaleSheetLayoutView="106" workbookViewId="0">
      <selection activeCell="F16" sqref="F16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.42578125" style="30" bestFit="1" customWidth="1"/>
    <col min="5" max="5" width="1.28515625" style="30" customWidth="1"/>
    <col min="6" max="6" width="15.7109375" style="30" bestFit="1" customWidth="1"/>
    <col min="7" max="7" width="1.28515625" style="30" customWidth="1"/>
    <col min="8" max="8" width="15.42578125" style="30" bestFit="1" customWidth="1"/>
    <col min="9" max="9" width="1.28515625" style="30" customWidth="1"/>
    <col min="10" max="10" width="15.42578125" style="30" bestFit="1" customWidth="1"/>
    <col min="11" max="11" width="1.28515625" style="30" customWidth="1"/>
    <col min="12" max="12" width="18.42578125" style="30" bestFit="1" customWidth="1"/>
    <col min="13" max="13" width="0.28515625" customWidth="1"/>
    <col min="14" max="14" width="13.85546875" bestFit="1" customWidth="1"/>
  </cols>
  <sheetData>
    <row r="1" spans="1:12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1.75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4.45" customHeight="1" x14ac:dyDescent="0.2"/>
    <row r="5" spans="1:12" ht="14.45" customHeight="1" x14ac:dyDescent="0.2">
      <c r="A5" s="1" t="s">
        <v>79</v>
      </c>
      <c r="B5" s="65" t="s">
        <v>80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ht="14.45" customHeight="1" x14ac:dyDescent="0.2">
      <c r="D6" s="32" t="s">
        <v>7</v>
      </c>
      <c r="F6" s="66" t="s">
        <v>8</v>
      </c>
      <c r="G6" s="66"/>
      <c r="H6" s="66"/>
      <c r="J6" s="32" t="s">
        <v>9</v>
      </c>
    </row>
    <row r="7" spans="1:12" ht="14.45" customHeight="1" x14ac:dyDescent="0.2">
      <c r="D7" s="31"/>
      <c r="F7" s="31"/>
      <c r="G7" s="31"/>
      <c r="H7" s="31"/>
      <c r="J7" s="31"/>
    </row>
    <row r="8" spans="1:12" ht="14.45" customHeight="1" x14ac:dyDescent="0.2">
      <c r="A8" s="68" t="s">
        <v>81</v>
      </c>
      <c r="B8" s="68"/>
      <c r="D8" s="32" t="s">
        <v>82</v>
      </c>
      <c r="F8" s="32" t="s">
        <v>83</v>
      </c>
      <c r="H8" s="32" t="s">
        <v>84</v>
      </c>
      <c r="J8" s="32" t="s">
        <v>82</v>
      </c>
      <c r="L8" s="32" t="s">
        <v>18</v>
      </c>
    </row>
    <row r="9" spans="1:12" ht="21.75" customHeight="1" x14ac:dyDescent="0.2">
      <c r="A9" s="69" t="s">
        <v>161</v>
      </c>
      <c r="B9" s="69"/>
      <c r="D9" s="34">
        <v>38867972264</v>
      </c>
      <c r="F9" s="34">
        <v>37809994762</v>
      </c>
      <c r="H9" s="34">
        <v>-1029232200</v>
      </c>
      <c r="J9" s="34">
        <f>D9+F9+H9</f>
        <v>75648734826</v>
      </c>
      <c r="L9" s="44">
        <v>5.466564424105301E-2</v>
      </c>
    </row>
    <row r="10" spans="1:12" ht="21.75" customHeight="1" x14ac:dyDescent="0.2">
      <c r="A10" s="73" t="s">
        <v>162</v>
      </c>
      <c r="B10" s="73"/>
      <c r="D10" s="37">
        <v>20707404</v>
      </c>
      <c r="F10" s="37">
        <v>87565</v>
      </c>
      <c r="H10" s="37">
        <v>-60000</v>
      </c>
      <c r="J10" s="37">
        <f>D10+F10+H10</f>
        <v>20734969</v>
      </c>
      <c r="L10" s="47">
        <v>1.4983600734505464E-5</v>
      </c>
    </row>
    <row r="11" spans="1:12" ht="21.75" customHeight="1" x14ac:dyDescent="0.2">
      <c r="A11" s="76" t="s">
        <v>76</v>
      </c>
      <c r="B11" s="76"/>
      <c r="D11" s="38">
        <f>SUM(D9:D10)</f>
        <v>38888679668</v>
      </c>
      <c r="F11" s="38">
        <f>SUM(F9:F10)</f>
        <v>37810082327</v>
      </c>
      <c r="H11" s="38">
        <f>SUM(H9:H10)</f>
        <v>-1029292200</v>
      </c>
      <c r="J11" s="38">
        <f>SUM(J9:J10)</f>
        <v>75669469795</v>
      </c>
      <c r="L11" s="46">
        <v>5.4680627841787517E-2</v>
      </c>
    </row>
  </sheetData>
  <mergeCells count="9"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1"/>
  <sheetViews>
    <sheetView rightToLeft="1" zoomScaleNormal="100" zoomScaleSheetLayoutView="172" workbookViewId="0">
      <selection activeCell="F17" sqref="F17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style="48" customWidth="1"/>
    <col min="9" max="9" width="1.28515625" style="48" customWidth="1"/>
    <col min="10" max="10" width="19.42578125" style="48" customWidth="1"/>
    <col min="11" max="11" width="0.28515625" customWidth="1"/>
  </cols>
  <sheetData>
    <row r="1" spans="1:13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3" ht="21.75" customHeight="1" x14ac:dyDescent="0.2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</row>
    <row r="3" spans="1:13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3" ht="14.45" customHeight="1" x14ac:dyDescent="0.2"/>
    <row r="5" spans="1:13" ht="29.1" customHeight="1" x14ac:dyDescent="0.2">
      <c r="A5" s="1" t="s">
        <v>86</v>
      </c>
      <c r="B5" s="65" t="s">
        <v>87</v>
      </c>
      <c r="C5" s="65"/>
      <c r="D5" s="65"/>
      <c r="E5" s="65"/>
      <c r="F5" s="65"/>
      <c r="G5" s="65"/>
      <c r="H5" s="65"/>
      <c r="I5" s="65"/>
      <c r="J5" s="65"/>
    </row>
    <row r="6" spans="1:13" ht="14.45" customHeight="1" x14ac:dyDescent="0.2"/>
    <row r="7" spans="1:13" ht="14.45" customHeight="1" x14ac:dyDescent="0.2">
      <c r="A7" s="68" t="s">
        <v>88</v>
      </c>
      <c r="B7" s="68"/>
      <c r="D7" s="2" t="s">
        <v>89</v>
      </c>
      <c r="F7" s="2" t="s">
        <v>82</v>
      </c>
      <c r="H7" s="54" t="s">
        <v>90</v>
      </c>
      <c r="J7" s="54" t="s">
        <v>91</v>
      </c>
    </row>
    <row r="8" spans="1:13" ht="21.75" customHeight="1" x14ac:dyDescent="0.2">
      <c r="A8" s="69" t="s">
        <v>92</v>
      </c>
      <c r="B8" s="69"/>
      <c r="D8" s="5" t="s">
        <v>93</v>
      </c>
      <c r="F8" s="23">
        <f>'درآمد سرمایه گذاری در سهام'!U75</f>
        <v>-138048433499</v>
      </c>
      <c r="H8" s="44">
        <v>1.03788422333643</v>
      </c>
      <c r="J8" s="44">
        <v>-9.9757207718658522E-2</v>
      </c>
    </row>
    <row r="9" spans="1:13" ht="21.75" customHeight="1" x14ac:dyDescent="0.2">
      <c r="A9" s="71" t="s">
        <v>95</v>
      </c>
      <c r="B9" s="71"/>
      <c r="D9" s="61" t="s">
        <v>94</v>
      </c>
      <c r="F9" s="35">
        <f>'درآمد سرمایه گذاری در اوراق به'!R12</f>
        <v>4449663062</v>
      </c>
      <c r="H9" s="45">
        <v>-3.3453730507171056E-2</v>
      </c>
      <c r="J9" s="45">
        <v>3.2154364312811383E-3</v>
      </c>
    </row>
    <row r="10" spans="1:13" ht="21.75" customHeight="1" x14ac:dyDescent="0.2">
      <c r="A10" s="71" t="s">
        <v>97</v>
      </c>
      <c r="B10" s="71"/>
      <c r="D10" s="61" t="s">
        <v>96</v>
      </c>
      <c r="F10" s="35">
        <f>'درآمد سپرده بانکی'!H11</f>
        <v>9490257</v>
      </c>
      <c r="H10" s="45">
        <v>-7.1350233871212082E-5</v>
      </c>
      <c r="J10" s="45">
        <v>6.8578941090216058E-6</v>
      </c>
    </row>
    <row r="11" spans="1:13" ht="21.75" customHeight="1" x14ac:dyDescent="0.2">
      <c r="A11" s="73" t="s">
        <v>99</v>
      </c>
      <c r="B11" s="73"/>
      <c r="D11" s="62" t="s">
        <v>98</v>
      </c>
      <c r="F11" s="24">
        <f>'سایر درآمدها'!F10</f>
        <v>579807259</v>
      </c>
      <c r="H11" s="45">
        <v>-4.3591425953877156E-3</v>
      </c>
      <c r="J11" s="45">
        <v>4.1898304607178337E-4</v>
      </c>
    </row>
    <row r="12" spans="1:13" ht="21.75" customHeight="1" x14ac:dyDescent="0.2">
      <c r="A12" s="76" t="s">
        <v>76</v>
      </c>
      <c r="B12" s="76"/>
      <c r="D12" s="13"/>
      <c r="F12" s="38">
        <f>SUM(F8:F11)</f>
        <v>-133009472921</v>
      </c>
      <c r="H12" s="46">
        <v>99.89</v>
      </c>
      <c r="J12" s="46">
        <v>-4.66</v>
      </c>
    </row>
    <row r="13" spans="1:13" ht="21.75" customHeight="1" x14ac:dyDescent="0.2">
      <c r="M13" s="21"/>
    </row>
    <row r="21" spans="8:8" x14ac:dyDescent="0.2">
      <c r="H21" s="55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honeticPr fontId="6" type="noConversion"/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6"/>
  <sheetViews>
    <sheetView rightToLeft="1" workbookViewId="0">
      <selection activeCell="Y12" sqref="Y12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85546875" style="30" bestFit="1" customWidth="1"/>
    <col min="5" max="5" width="1.28515625" style="30" customWidth="1"/>
    <col min="6" max="6" width="16.140625" style="30" bestFit="1" customWidth="1"/>
    <col min="7" max="7" width="1.28515625" style="30" customWidth="1"/>
    <col min="8" max="8" width="15.28515625" style="30" bestFit="1" customWidth="1"/>
    <col min="9" max="9" width="1.28515625" style="30" customWidth="1"/>
    <col min="10" max="10" width="16.28515625" style="30" bestFit="1" customWidth="1"/>
    <col min="11" max="11" width="1.28515625" style="30" customWidth="1"/>
    <col min="12" max="12" width="17.42578125" style="30" bestFit="1" customWidth="1"/>
    <col min="13" max="13" width="1.28515625" style="30" customWidth="1"/>
    <col min="14" max="14" width="15.7109375" style="30" bestFit="1" customWidth="1"/>
    <col min="15" max="16" width="1.28515625" style="30" customWidth="1"/>
    <col min="17" max="17" width="17.42578125" style="30" bestFit="1" customWidth="1"/>
    <col min="18" max="18" width="1.28515625" customWidth="1"/>
    <col min="19" max="19" width="15.28515625" bestFit="1" customWidth="1"/>
    <col min="20" max="20" width="1.28515625" customWidth="1"/>
    <col min="21" max="21" width="21.140625" style="25" bestFit="1" customWidth="1"/>
    <col min="22" max="22" width="1.28515625" customWidth="1"/>
    <col min="23" max="23" width="17.28515625" style="48" bestFit="1" customWidth="1"/>
    <col min="24" max="24" width="0.28515625" customWidth="1"/>
  </cols>
  <sheetData>
    <row r="1" spans="1:23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21.75" customHeight="1" x14ac:dyDescent="0.2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1:23" ht="14.45" customHeight="1" x14ac:dyDescent="0.2"/>
    <row r="5" spans="1:23" ht="14.45" customHeight="1" x14ac:dyDescent="0.2">
      <c r="A5" s="1" t="s">
        <v>100</v>
      </c>
      <c r="B5" s="65" t="s">
        <v>101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ht="14.45" customHeight="1" x14ac:dyDescent="0.2">
      <c r="D6" s="66" t="s">
        <v>102</v>
      </c>
      <c r="E6" s="66"/>
      <c r="F6" s="66"/>
      <c r="G6" s="66"/>
      <c r="H6" s="66"/>
      <c r="I6" s="66"/>
      <c r="J6" s="66"/>
      <c r="K6" s="66"/>
      <c r="L6" s="66"/>
      <c r="N6" s="68" t="s">
        <v>103</v>
      </c>
      <c r="O6" s="68"/>
      <c r="P6" s="68"/>
      <c r="Q6" s="68"/>
      <c r="R6" s="68"/>
      <c r="S6" s="68"/>
      <c r="T6" s="68"/>
      <c r="U6" s="68"/>
      <c r="V6" s="68"/>
      <c r="W6" s="68"/>
    </row>
    <row r="7" spans="1:23" ht="14.45" customHeight="1" x14ac:dyDescent="0.2">
      <c r="D7" s="31"/>
      <c r="E7" s="31"/>
      <c r="F7" s="31"/>
      <c r="G7" s="31"/>
      <c r="H7" s="31"/>
      <c r="I7" s="31"/>
      <c r="J7" s="67" t="s">
        <v>76</v>
      </c>
      <c r="K7" s="67"/>
      <c r="L7" s="67"/>
      <c r="N7" s="31"/>
      <c r="O7" s="31"/>
      <c r="P7" s="31"/>
      <c r="Q7" s="31"/>
      <c r="R7" s="3"/>
      <c r="S7" s="3"/>
      <c r="T7" s="3"/>
      <c r="U7" s="77" t="s">
        <v>76</v>
      </c>
      <c r="V7" s="77"/>
      <c r="W7" s="77"/>
    </row>
    <row r="8" spans="1:23" ht="14.45" customHeight="1" x14ac:dyDescent="0.2">
      <c r="A8" s="68" t="s">
        <v>104</v>
      </c>
      <c r="B8" s="68"/>
      <c r="D8" s="32" t="s">
        <v>105</v>
      </c>
      <c r="F8" s="32" t="s">
        <v>106</v>
      </c>
      <c r="H8" s="32" t="s">
        <v>107</v>
      </c>
      <c r="J8" s="33" t="s">
        <v>82</v>
      </c>
      <c r="K8" s="31"/>
      <c r="L8" s="33" t="s">
        <v>90</v>
      </c>
      <c r="N8" s="32" t="s">
        <v>105</v>
      </c>
      <c r="P8" s="66" t="s">
        <v>106</v>
      </c>
      <c r="Q8" s="66"/>
      <c r="S8" s="2" t="s">
        <v>107</v>
      </c>
      <c r="U8" s="26" t="s">
        <v>82</v>
      </c>
      <c r="V8" s="3"/>
      <c r="W8" s="49" t="s">
        <v>90</v>
      </c>
    </row>
    <row r="9" spans="1:23" ht="21.75" customHeight="1" x14ac:dyDescent="0.2">
      <c r="A9" s="69" t="s">
        <v>71</v>
      </c>
      <c r="B9" s="69"/>
      <c r="D9" s="23">
        <v>0</v>
      </c>
      <c r="F9" s="23">
        <v>229696292</v>
      </c>
      <c r="H9" s="23">
        <v>-1405454617</v>
      </c>
      <c r="J9" s="23">
        <v>-1175758325</v>
      </c>
      <c r="L9" s="44">
        <v>8.8396585534801196E-3</v>
      </c>
      <c r="N9" s="23">
        <v>0</v>
      </c>
      <c r="P9" s="78">
        <v>-104593656</v>
      </c>
      <c r="Q9" s="78"/>
      <c r="S9" s="34">
        <v>-1405454617</v>
      </c>
      <c r="U9" s="27">
        <v>-1510048273</v>
      </c>
      <c r="W9" s="44">
        <v>1.1352937800880409E-2</v>
      </c>
    </row>
    <row r="10" spans="1:23" ht="21.75" customHeight="1" x14ac:dyDescent="0.2">
      <c r="A10" s="71" t="s">
        <v>32</v>
      </c>
      <c r="B10" s="71"/>
      <c r="D10" s="35">
        <v>0</v>
      </c>
      <c r="F10" s="35">
        <v>-3251595211</v>
      </c>
      <c r="H10" s="35">
        <v>-1970104178</v>
      </c>
      <c r="J10" s="35">
        <v>-5221699389</v>
      </c>
      <c r="L10" s="50">
        <v>3.9258101504555165E-2</v>
      </c>
      <c r="N10" s="35">
        <v>0</v>
      </c>
      <c r="P10" s="79">
        <v>-836053711</v>
      </c>
      <c r="Q10" s="79"/>
      <c r="S10" s="36">
        <v>-1970104178</v>
      </c>
      <c r="U10" s="28">
        <v>-2806157889</v>
      </c>
      <c r="W10" s="50">
        <v>2.1097428832506517E-2</v>
      </c>
    </row>
    <row r="11" spans="1:23" ht="21.75" customHeight="1" x14ac:dyDescent="0.2">
      <c r="A11" s="71" t="s">
        <v>57</v>
      </c>
      <c r="B11" s="71"/>
      <c r="D11" s="35">
        <v>0</v>
      </c>
      <c r="F11" s="35">
        <v>-481362582</v>
      </c>
      <c r="H11" s="35">
        <v>-1401610334</v>
      </c>
      <c r="J11" s="35">
        <v>-1882972916</v>
      </c>
      <c r="L11" s="50">
        <v>1.415668278843852E-2</v>
      </c>
      <c r="N11" s="35">
        <v>0</v>
      </c>
      <c r="P11" s="79">
        <v>-2272479934</v>
      </c>
      <c r="Q11" s="79"/>
      <c r="S11" s="36">
        <v>-1401610334</v>
      </c>
      <c r="U11" s="28">
        <v>-3674090268</v>
      </c>
      <c r="W11" s="50">
        <v>2.7622771426078795E-2</v>
      </c>
    </row>
    <row r="12" spans="1:23" ht="21.75" customHeight="1" x14ac:dyDescent="0.2">
      <c r="A12" s="71" t="s">
        <v>108</v>
      </c>
      <c r="B12" s="71"/>
      <c r="D12" s="35">
        <v>0</v>
      </c>
      <c r="F12" s="35">
        <v>0</v>
      </c>
      <c r="H12" s="35">
        <v>0</v>
      </c>
      <c r="J12" s="35">
        <v>0</v>
      </c>
      <c r="L12" s="50">
        <v>0</v>
      </c>
      <c r="N12" s="35">
        <v>0</v>
      </c>
      <c r="P12" s="79">
        <v>0</v>
      </c>
      <c r="Q12" s="79"/>
      <c r="S12" s="36">
        <v>1006819573</v>
      </c>
      <c r="U12" s="28">
        <v>1006819573</v>
      </c>
      <c r="W12" s="50">
        <v>-7.569532837694899E-3</v>
      </c>
    </row>
    <row r="13" spans="1:23" ht="21.75" customHeight="1" x14ac:dyDescent="0.2">
      <c r="A13" s="71" t="s">
        <v>109</v>
      </c>
      <c r="B13" s="71"/>
      <c r="D13" s="35">
        <v>0</v>
      </c>
      <c r="F13" s="35">
        <v>0</v>
      </c>
      <c r="H13" s="35">
        <v>0</v>
      </c>
      <c r="J13" s="35">
        <v>0</v>
      </c>
      <c r="L13" s="50">
        <v>0</v>
      </c>
      <c r="N13" s="35">
        <v>0</v>
      </c>
      <c r="P13" s="79">
        <v>0</v>
      </c>
      <c r="Q13" s="79"/>
      <c r="S13" s="36">
        <v>-52051760</v>
      </c>
      <c r="U13" s="28">
        <v>-52051760</v>
      </c>
      <c r="W13" s="50">
        <v>3.9133874345112068E-4</v>
      </c>
    </row>
    <row r="14" spans="1:23" ht="21.75" customHeight="1" x14ac:dyDescent="0.2">
      <c r="A14" s="71" t="s">
        <v>110</v>
      </c>
      <c r="B14" s="71"/>
      <c r="D14" s="35">
        <v>0</v>
      </c>
      <c r="F14" s="35">
        <v>0</v>
      </c>
      <c r="H14" s="35">
        <v>0</v>
      </c>
      <c r="J14" s="35">
        <v>0</v>
      </c>
      <c r="L14" s="50">
        <v>0</v>
      </c>
      <c r="N14" s="35">
        <v>0</v>
      </c>
      <c r="P14" s="79">
        <v>0</v>
      </c>
      <c r="Q14" s="79"/>
      <c r="S14" s="36">
        <v>-1955008306</v>
      </c>
      <c r="U14" s="28">
        <v>-1955008306</v>
      </c>
      <c r="W14" s="50">
        <v>1.4698263688039444E-2</v>
      </c>
    </row>
    <row r="15" spans="1:23" ht="21.75" customHeight="1" x14ac:dyDescent="0.2">
      <c r="A15" s="71" t="s">
        <v>111</v>
      </c>
      <c r="B15" s="71"/>
      <c r="D15" s="35">
        <v>0</v>
      </c>
      <c r="F15" s="35">
        <v>0</v>
      </c>
      <c r="H15" s="35">
        <v>0</v>
      </c>
      <c r="J15" s="35">
        <v>0</v>
      </c>
      <c r="L15" s="50">
        <v>0</v>
      </c>
      <c r="N15" s="35">
        <v>0</v>
      </c>
      <c r="P15" s="79">
        <v>0</v>
      </c>
      <c r="Q15" s="79"/>
      <c r="S15" s="36">
        <v>758200342</v>
      </c>
      <c r="U15" s="28">
        <v>758200342</v>
      </c>
      <c r="W15" s="50">
        <v>-5.7003484439813361E-3</v>
      </c>
    </row>
    <row r="16" spans="1:23" ht="21.75" customHeight="1" x14ac:dyDescent="0.2">
      <c r="A16" s="71" t="s">
        <v>112</v>
      </c>
      <c r="B16" s="71"/>
      <c r="D16" s="35">
        <v>0</v>
      </c>
      <c r="F16" s="35">
        <v>0</v>
      </c>
      <c r="H16" s="35">
        <v>0</v>
      </c>
      <c r="J16" s="35">
        <v>0</v>
      </c>
      <c r="L16" s="50">
        <v>0</v>
      </c>
      <c r="N16" s="35">
        <v>0</v>
      </c>
      <c r="P16" s="79">
        <v>0</v>
      </c>
      <c r="Q16" s="79"/>
      <c r="S16" s="36">
        <v>-244098062</v>
      </c>
      <c r="U16" s="28">
        <v>-244098062</v>
      </c>
      <c r="W16" s="50">
        <v>1.8351930628653815E-3</v>
      </c>
    </row>
    <row r="17" spans="1:23" ht="21.75" customHeight="1" x14ac:dyDescent="0.2">
      <c r="A17" s="71" t="s">
        <v>113</v>
      </c>
      <c r="B17" s="71"/>
      <c r="D17" s="35">
        <v>0</v>
      </c>
      <c r="F17" s="35">
        <v>0</v>
      </c>
      <c r="H17" s="35">
        <v>0</v>
      </c>
      <c r="J17" s="35">
        <v>0</v>
      </c>
      <c r="L17" s="50">
        <v>0</v>
      </c>
      <c r="N17" s="35">
        <v>0</v>
      </c>
      <c r="P17" s="79">
        <v>0</v>
      </c>
      <c r="Q17" s="79"/>
      <c r="S17" s="36">
        <v>6715608781</v>
      </c>
      <c r="U17" s="28">
        <v>6715608781</v>
      </c>
      <c r="W17" s="50">
        <v>-5.0489702977687061E-2</v>
      </c>
    </row>
    <row r="18" spans="1:23" ht="21.75" customHeight="1" x14ac:dyDescent="0.2">
      <c r="A18" s="71" t="s">
        <v>114</v>
      </c>
      <c r="B18" s="71"/>
      <c r="D18" s="35">
        <v>0</v>
      </c>
      <c r="F18" s="35">
        <v>0</v>
      </c>
      <c r="H18" s="35">
        <v>0</v>
      </c>
      <c r="J18" s="35">
        <v>0</v>
      </c>
      <c r="L18" s="50">
        <v>0</v>
      </c>
      <c r="N18" s="35">
        <v>0</v>
      </c>
      <c r="P18" s="79">
        <v>0</v>
      </c>
      <c r="Q18" s="79"/>
      <c r="S18" s="36">
        <v>273319929</v>
      </c>
      <c r="U18" s="28">
        <v>273319929</v>
      </c>
      <c r="W18" s="50">
        <v>-2.0548907006220254E-3</v>
      </c>
    </row>
    <row r="19" spans="1:23" ht="21.75" customHeight="1" x14ac:dyDescent="0.2">
      <c r="A19" s="71" t="s">
        <v>115</v>
      </c>
      <c r="B19" s="71"/>
      <c r="D19" s="35">
        <v>0</v>
      </c>
      <c r="F19" s="35">
        <v>0</v>
      </c>
      <c r="H19" s="35">
        <v>0</v>
      </c>
      <c r="J19" s="35">
        <v>0</v>
      </c>
      <c r="L19" s="50">
        <v>0</v>
      </c>
      <c r="N19" s="35">
        <v>0</v>
      </c>
      <c r="P19" s="79">
        <v>0</v>
      </c>
      <c r="Q19" s="79"/>
      <c r="S19" s="36">
        <v>626983586</v>
      </c>
      <c r="U19" s="28">
        <v>626983586</v>
      </c>
      <c r="W19" s="50">
        <v>-4.7138265585970132E-3</v>
      </c>
    </row>
    <row r="20" spans="1:23" ht="21.75" customHeight="1" x14ac:dyDescent="0.2">
      <c r="A20" s="71" t="s">
        <v>116</v>
      </c>
      <c r="B20" s="71"/>
      <c r="D20" s="35">
        <v>0</v>
      </c>
      <c r="F20" s="35">
        <v>0</v>
      </c>
      <c r="H20" s="35">
        <v>0</v>
      </c>
      <c r="J20" s="35">
        <v>0</v>
      </c>
      <c r="L20" s="50">
        <v>0</v>
      </c>
      <c r="N20" s="35">
        <v>0</v>
      </c>
      <c r="P20" s="79">
        <v>0</v>
      </c>
      <c r="Q20" s="79"/>
      <c r="S20" s="36">
        <v>269129428</v>
      </c>
      <c r="U20" s="28">
        <v>269129428</v>
      </c>
      <c r="W20" s="50">
        <v>-2.023385418269024E-3</v>
      </c>
    </row>
    <row r="21" spans="1:23" ht="21.75" customHeight="1" x14ac:dyDescent="0.2">
      <c r="A21" s="71" t="s">
        <v>117</v>
      </c>
      <c r="B21" s="71"/>
      <c r="D21" s="35">
        <v>0</v>
      </c>
      <c r="F21" s="35">
        <v>0</v>
      </c>
      <c r="H21" s="35">
        <v>0</v>
      </c>
      <c r="J21" s="35">
        <v>0</v>
      </c>
      <c r="L21" s="50">
        <v>0</v>
      </c>
      <c r="N21" s="35">
        <v>0</v>
      </c>
      <c r="P21" s="79">
        <v>0</v>
      </c>
      <c r="Q21" s="79"/>
      <c r="S21" s="36">
        <v>352092882</v>
      </c>
      <c r="U21" s="28">
        <v>352092882</v>
      </c>
      <c r="W21" s="50">
        <v>-2.6471263607602069E-3</v>
      </c>
    </row>
    <row r="22" spans="1:23" ht="21.75" customHeight="1" x14ac:dyDescent="0.2">
      <c r="A22" s="71" t="s">
        <v>48</v>
      </c>
      <c r="B22" s="71"/>
      <c r="D22" s="35">
        <v>0</v>
      </c>
      <c r="F22" s="35">
        <v>-2287706670</v>
      </c>
      <c r="H22" s="35">
        <v>0</v>
      </c>
      <c r="J22" s="35">
        <v>-2287706670</v>
      </c>
      <c r="L22" s="50">
        <v>1.7199576990721305E-2</v>
      </c>
      <c r="N22" s="35">
        <v>9330000000</v>
      </c>
      <c r="P22" s="79">
        <v>-16539500925</v>
      </c>
      <c r="Q22" s="79"/>
      <c r="S22" s="36">
        <v>0</v>
      </c>
      <c r="U22" s="28">
        <v>-7209500925</v>
      </c>
      <c r="W22" s="50">
        <v>5.4202913271312866E-2</v>
      </c>
    </row>
    <row r="23" spans="1:23" ht="21.75" customHeight="1" x14ac:dyDescent="0.2">
      <c r="A23" s="71" t="s">
        <v>61</v>
      </c>
      <c r="B23" s="71"/>
      <c r="D23" s="35">
        <v>1060613900</v>
      </c>
      <c r="F23" s="35">
        <v>-1786009635</v>
      </c>
      <c r="H23" s="35">
        <v>0</v>
      </c>
      <c r="J23" s="35">
        <v>-725395735</v>
      </c>
      <c r="L23" s="50">
        <v>5.4537148300019466E-3</v>
      </c>
      <c r="N23" s="35">
        <v>1060613900</v>
      </c>
      <c r="P23" s="79">
        <v>-316107900</v>
      </c>
      <c r="Q23" s="79"/>
      <c r="S23" s="8">
        <v>0</v>
      </c>
      <c r="U23" s="28">
        <v>744506000</v>
      </c>
      <c r="W23" s="50">
        <v>-5.5973907996928448E-3</v>
      </c>
    </row>
    <row r="24" spans="1:23" ht="21.75" customHeight="1" x14ac:dyDescent="0.2">
      <c r="A24" s="71" t="s">
        <v>22</v>
      </c>
      <c r="B24" s="71"/>
      <c r="D24" s="35">
        <v>374079747</v>
      </c>
      <c r="F24" s="35">
        <v>-377126147</v>
      </c>
      <c r="H24" s="35">
        <v>0</v>
      </c>
      <c r="J24" s="35">
        <v>-3046400</v>
      </c>
      <c r="L24" s="50">
        <v>2.2903631847405235E-5</v>
      </c>
      <c r="N24" s="35">
        <v>374079747</v>
      </c>
      <c r="P24" s="79">
        <v>-495329866</v>
      </c>
      <c r="Q24" s="79"/>
      <c r="S24" s="8">
        <v>0</v>
      </c>
      <c r="U24" s="28">
        <v>-121250119</v>
      </c>
      <c r="W24" s="50">
        <v>9.1159010209758233E-4</v>
      </c>
    </row>
    <row r="25" spans="1:23" ht="21.75" customHeight="1" x14ac:dyDescent="0.2">
      <c r="A25" s="71" t="s">
        <v>49</v>
      </c>
      <c r="B25" s="71"/>
      <c r="D25" s="35">
        <v>1700783442</v>
      </c>
      <c r="F25" s="35">
        <v>-2270887344</v>
      </c>
      <c r="H25" s="35">
        <v>0</v>
      </c>
      <c r="J25" s="35">
        <v>-570103902</v>
      </c>
      <c r="L25" s="50">
        <v>4.2861902199898879E-3</v>
      </c>
      <c r="N25" s="35">
        <v>1700783442</v>
      </c>
      <c r="P25" s="79">
        <v>-3945185640</v>
      </c>
      <c r="Q25" s="79"/>
      <c r="S25" s="8">
        <v>0</v>
      </c>
      <c r="U25" s="28">
        <v>-2244402198</v>
      </c>
      <c r="W25" s="50">
        <v>1.6874002645909634E-2</v>
      </c>
    </row>
    <row r="26" spans="1:23" ht="21.75" customHeight="1" x14ac:dyDescent="0.2">
      <c r="A26" s="71" t="s">
        <v>55</v>
      </c>
      <c r="B26" s="71"/>
      <c r="D26" s="35">
        <v>3298405284</v>
      </c>
      <c r="F26" s="35">
        <v>-8179043400</v>
      </c>
      <c r="H26" s="35">
        <v>0</v>
      </c>
      <c r="J26" s="35">
        <v>-4880638116</v>
      </c>
      <c r="L26" s="50">
        <v>3.6693913665072707E-2</v>
      </c>
      <c r="N26" s="35">
        <v>3298405284</v>
      </c>
      <c r="P26" s="79">
        <v>-10409691600</v>
      </c>
      <c r="Q26" s="79"/>
      <c r="S26" s="8">
        <v>0</v>
      </c>
      <c r="U26" s="28">
        <v>-7111286316</v>
      </c>
      <c r="W26" s="50">
        <v>5.3464510157285539E-2</v>
      </c>
    </row>
    <row r="27" spans="1:23" ht="21.75" customHeight="1" x14ac:dyDescent="0.2">
      <c r="A27" s="71" t="s">
        <v>53</v>
      </c>
      <c r="B27" s="71"/>
      <c r="D27" s="35">
        <v>0</v>
      </c>
      <c r="F27" s="35">
        <v>-864202218</v>
      </c>
      <c r="H27" s="35">
        <v>0</v>
      </c>
      <c r="J27" s="35">
        <v>-864202218</v>
      </c>
      <c r="L27" s="50">
        <v>6.4972982677202742E-3</v>
      </c>
      <c r="N27" s="35">
        <v>384904731</v>
      </c>
      <c r="P27" s="79">
        <v>-1337519126</v>
      </c>
      <c r="Q27" s="79"/>
      <c r="S27" s="8">
        <v>0</v>
      </c>
      <c r="U27" s="28">
        <v>-952614395</v>
      </c>
      <c r="W27" s="50">
        <v>7.1620041345912128E-3</v>
      </c>
    </row>
    <row r="28" spans="1:23" ht="21.75" customHeight="1" x14ac:dyDescent="0.2">
      <c r="A28" s="71" t="s">
        <v>38</v>
      </c>
      <c r="B28" s="71"/>
      <c r="D28" s="35">
        <v>0</v>
      </c>
      <c r="F28" s="35">
        <v>-1565628750</v>
      </c>
      <c r="H28" s="35">
        <v>0</v>
      </c>
      <c r="J28" s="35">
        <v>-1565628750</v>
      </c>
      <c r="L28" s="50">
        <v>1.1770806361513016E-2</v>
      </c>
      <c r="N28" s="35">
        <v>1063752277</v>
      </c>
      <c r="P28" s="79">
        <v>-4577600250</v>
      </c>
      <c r="Q28" s="79"/>
      <c r="S28" s="8">
        <v>0</v>
      </c>
      <c r="U28" s="28">
        <v>-3513847973</v>
      </c>
      <c r="W28" s="50">
        <v>2.6418027948182488E-2</v>
      </c>
    </row>
    <row r="29" spans="1:23" ht="21.75" customHeight="1" x14ac:dyDescent="0.2">
      <c r="A29" s="71" t="s">
        <v>59</v>
      </c>
      <c r="B29" s="71"/>
      <c r="D29" s="35">
        <v>58837500</v>
      </c>
      <c r="F29" s="35">
        <v>-1263328203</v>
      </c>
      <c r="H29" s="35">
        <v>0</v>
      </c>
      <c r="J29" s="35">
        <v>-1204490703</v>
      </c>
      <c r="L29" s="50">
        <v>9.0556760849311718E-3</v>
      </c>
      <c r="N29" s="35">
        <v>58837500</v>
      </c>
      <c r="P29" s="79">
        <v>-1450487937</v>
      </c>
      <c r="Q29" s="79"/>
      <c r="S29" s="8">
        <v>0</v>
      </c>
      <c r="U29" s="28">
        <v>-1391650437</v>
      </c>
      <c r="W29" s="50">
        <v>1.0462791908261757E-2</v>
      </c>
    </row>
    <row r="30" spans="1:23" ht="21.75" customHeight="1" x14ac:dyDescent="0.2">
      <c r="A30" s="71" t="s">
        <v>44</v>
      </c>
      <c r="B30" s="71"/>
      <c r="D30" s="35">
        <v>463331540</v>
      </c>
      <c r="F30" s="35">
        <v>-1014944931</v>
      </c>
      <c r="H30" s="35">
        <v>0</v>
      </c>
      <c r="J30" s="35">
        <v>-551613391</v>
      </c>
      <c r="L30" s="50">
        <v>4.1471737229394684E-3</v>
      </c>
      <c r="N30" s="35">
        <v>463331540</v>
      </c>
      <c r="P30" s="79">
        <v>-1176994962</v>
      </c>
      <c r="Q30" s="79"/>
      <c r="S30" s="8">
        <v>0</v>
      </c>
      <c r="U30" s="28">
        <v>-713663422</v>
      </c>
      <c r="W30" s="50">
        <v>5.3655082328149303E-3</v>
      </c>
    </row>
    <row r="31" spans="1:23" ht="21.75" customHeight="1" x14ac:dyDescent="0.2">
      <c r="A31" s="71" t="s">
        <v>69</v>
      </c>
      <c r="B31" s="71"/>
      <c r="D31" s="35">
        <v>0</v>
      </c>
      <c r="F31" s="35">
        <v>-1454290427</v>
      </c>
      <c r="H31" s="35">
        <v>0</v>
      </c>
      <c r="J31" s="35">
        <v>-1454290427</v>
      </c>
      <c r="L31" s="50">
        <v>1.0933735733723004E-2</v>
      </c>
      <c r="N31" s="35">
        <v>0</v>
      </c>
      <c r="P31" s="79">
        <v>-1102199060</v>
      </c>
      <c r="Q31" s="79"/>
      <c r="S31" s="8">
        <v>0</v>
      </c>
      <c r="U31" s="28">
        <v>-1102199060</v>
      </c>
      <c r="W31" s="50">
        <v>8.2866207631289764E-3</v>
      </c>
    </row>
    <row r="32" spans="1:23" ht="21.75" customHeight="1" x14ac:dyDescent="0.2">
      <c r="A32" s="71" t="s">
        <v>65</v>
      </c>
      <c r="B32" s="71"/>
      <c r="D32" s="35">
        <v>0</v>
      </c>
      <c r="F32" s="35">
        <v>-4389336374</v>
      </c>
      <c r="H32" s="35">
        <v>0</v>
      </c>
      <c r="J32" s="35">
        <v>-4389336374</v>
      </c>
      <c r="L32" s="50">
        <v>3.3000178691084764E-2</v>
      </c>
      <c r="N32" s="35">
        <v>0</v>
      </c>
      <c r="P32" s="79">
        <v>-8441031490</v>
      </c>
      <c r="Q32" s="79"/>
      <c r="S32" s="8">
        <v>0</v>
      </c>
      <c r="U32" s="28">
        <v>-8441031490</v>
      </c>
      <c r="W32" s="50">
        <v>6.3461882109806481E-2</v>
      </c>
    </row>
    <row r="33" spans="1:23" ht="21.75" customHeight="1" x14ac:dyDescent="0.2">
      <c r="A33" s="71" t="s">
        <v>34</v>
      </c>
      <c r="B33" s="71"/>
      <c r="D33" s="35">
        <v>0</v>
      </c>
      <c r="F33" s="35">
        <v>-1064730931</v>
      </c>
      <c r="H33" s="35">
        <v>0</v>
      </c>
      <c r="J33" s="35">
        <v>-1064730931</v>
      </c>
      <c r="L33" s="50">
        <v>8.0049255712214499E-3</v>
      </c>
      <c r="N33" s="35">
        <v>0</v>
      </c>
      <c r="P33" s="79">
        <v>-347285284</v>
      </c>
      <c r="Q33" s="79"/>
      <c r="S33" s="8">
        <v>0</v>
      </c>
      <c r="U33" s="28">
        <v>-347285284</v>
      </c>
      <c r="W33" s="50">
        <v>2.6109815817875436E-3</v>
      </c>
    </row>
    <row r="34" spans="1:23" ht="21.75" customHeight="1" x14ac:dyDescent="0.2">
      <c r="A34" s="71" t="s">
        <v>64</v>
      </c>
      <c r="B34" s="71"/>
      <c r="D34" s="35">
        <v>0</v>
      </c>
      <c r="F34" s="35">
        <v>-108265960</v>
      </c>
      <c r="H34" s="35">
        <v>0</v>
      </c>
      <c r="J34" s="35">
        <v>-108265960</v>
      </c>
      <c r="L34" s="50">
        <v>8.1397179931916406E-4</v>
      </c>
      <c r="N34" s="35">
        <v>0</v>
      </c>
      <c r="P34" s="79">
        <v>-141578564</v>
      </c>
      <c r="Q34" s="79"/>
      <c r="S34" s="8">
        <v>0</v>
      </c>
      <c r="U34" s="28">
        <v>-141578564</v>
      </c>
      <c r="W34" s="50">
        <v>1.0644246675880714E-3</v>
      </c>
    </row>
    <row r="35" spans="1:23" ht="21.75" customHeight="1" x14ac:dyDescent="0.2">
      <c r="A35" s="71" t="s">
        <v>27</v>
      </c>
      <c r="B35" s="71"/>
      <c r="D35" s="35">
        <v>0</v>
      </c>
      <c r="F35" s="35">
        <v>-709326532</v>
      </c>
      <c r="H35" s="35">
        <v>0</v>
      </c>
      <c r="J35" s="35">
        <v>-709326532</v>
      </c>
      <c r="L35" s="50">
        <v>5.3329023596785418E-3</v>
      </c>
      <c r="N35" s="35">
        <v>0</v>
      </c>
      <c r="P35" s="79">
        <v>-882937921</v>
      </c>
      <c r="Q35" s="79"/>
      <c r="S35" s="8">
        <v>0</v>
      </c>
      <c r="U35" s="28">
        <v>-882937921</v>
      </c>
      <c r="W35" s="50">
        <v>6.6381581823455127E-3</v>
      </c>
    </row>
    <row r="36" spans="1:23" ht="21.75" customHeight="1" x14ac:dyDescent="0.2">
      <c r="A36" s="71" t="s">
        <v>52</v>
      </c>
      <c r="B36" s="71"/>
      <c r="D36" s="35">
        <v>0</v>
      </c>
      <c r="F36" s="35">
        <v>308223096</v>
      </c>
      <c r="H36" s="35">
        <v>0</v>
      </c>
      <c r="J36" s="35">
        <v>308223096</v>
      </c>
      <c r="L36" s="50">
        <v>-2.3173018374643651E-3</v>
      </c>
      <c r="N36" s="35">
        <v>0</v>
      </c>
      <c r="P36" s="79">
        <v>-493156951</v>
      </c>
      <c r="Q36" s="79"/>
      <c r="S36" s="8">
        <v>0</v>
      </c>
      <c r="U36" s="28">
        <v>-493156951</v>
      </c>
      <c r="W36" s="50">
        <v>3.7076829203955041E-3</v>
      </c>
    </row>
    <row r="37" spans="1:23" ht="21.75" customHeight="1" x14ac:dyDescent="0.2">
      <c r="A37" s="71" t="s">
        <v>30</v>
      </c>
      <c r="B37" s="71"/>
      <c r="D37" s="35">
        <v>0</v>
      </c>
      <c r="F37" s="35">
        <v>-1204943075</v>
      </c>
      <c r="H37" s="35">
        <v>0</v>
      </c>
      <c r="J37" s="35">
        <v>-1204943075</v>
      </c>
      <c r="L37" s="50">
        <v>9.0590771359244995E-3</v>
      </c>
      <c r="N37" s="35">
        <v>0</v>
      </c>
      <c r="P37" s="79">
        <v>-790126606</v>
      </c>
      <c r="Q37" s="79"/>
      <c r="S37" s="8">
        <v>0</v>
      </c>
      <c r="U37" s="28">
        <v>-790126606</v>
      </c>
      <c r="W37" s="50">
        <v>5.940378445596051E-3</v>
      </c>
    </row>
    <row r="38" spans="1:23" ht="21.75" customHeight="1" x14ac:dyDescent="0.2">
      <c r="A38" s="71" t="s">
        <v>19</v>
      </c>
      <c r="B38" s="71"/>
      <c r="D38" s="35">
        <v>0</v>
      </c>
      <c r="F38" s="35">
        <v>-3576327052</v>
      </c>
      <c r="H38" s="35">
        <v>0</v>
      </c>
      <c r="J38" s="35">
        <v>-3576327052</v>
      </c>
      <c r="L38" s="50">
        <v>2.6887762002666783E-2</v>
      </c>
      <c r="N38" s="35">
        <v>0</v>
      </c>
      <c r="P38" s="79">
        <v>-12517144685</v>
      </c>
      <c r="Q38" s="79"/>
      <c r="S38" s="8">
        <v>0</v>
      </c>
      <c r="U38" s="28">
        <v>-12517144685</v>
      </c>
      <c r="W38" s="50">
        <v>9.4107167031888525E-2</v>
      </c>
    </row>
    <row r="39" spans="1:23" ht="21.75" customHeight="1" x14ac:dyDescent="0.2">
      <c r="A39" s="71" t="s">
        <v>35</v>
      </c>
      <c r="B39" s="71"/>
      <c r="D39" s="35">
        <v>0</v>
      </c>
      <c r="F39" s="35">
        <v>-598497624</v>
      </c>
      <c r="H39" s="35">
        <v>0</v>
      </c>
      <c r="J39" s="35">
        <v>-598497624</v>
      </c>
      <c r="L39" s="50">
        <v>4.4996616470728609E-3</v>
      </c>
      <c r="N39" s="35">
        <v>0</v>
      </c>
      <c r="P39" s="79">
        <v>-1399304304</v>
      </c>
      <c r="Q39" s="79"/>
      <c r="S39" s="8">
        <v>0</v>
      </c>
      <c r="U39" s="28">
        <v>-1399304304</v>
      </c>
      <c r="W39" s="50">
        <v>1.0520335681888662E-2</v>
      </c>
    </row>
    <row r="40" spans="1:23" ht="21.75" customHeight="1" x14ac:dyDescent="0.2">
      <c r="A40" s="71" t="s">
        <v>20</v>
      </c>
      <c r="B40" s="71"/>
      <c r="D40" s="35">
        <v>0</v>
      </c>
      <c r="F40" s="35">
        <v>-675341442</v>
      </c>
      <c r="H40" s="35">
        <v>0</v>
      </c>
      <c r="J40" s="35">
        <v>-675341442</v>
      </c>
      <c r="L40" s="50">
        <v>5.0773935658034982E-3</v>
      </c>
      <c r="N40" s="35">
        <v>0</v>
      </c>
      <c r="P40" s="79">
        <v>-975950743</v>
      </c>
      <c r="Q40" s="79"/>
      <c r="S40" s="8">
        <v>0</v>
      </c>
      <c r="U40" s="28">
        <v>-975950743</v>
      </c>
      <c r="W40" s="50">
        <v>7.3374529014159674E-3</v>
      </c>
    </row>
    <row r="41" spans="1:23" ht="21.75" customHeight="1" x14ac:dyDescent="0.2">
      <c r="A41" s="71" t="s">
        <v>51</v>
      </c>
      <c r="B41" s="71"/>
      <c r="D41" s="35">
        <v>0</v>
      </c>
      <c r="F41" s="35">
        <v>-524739114</v>
      </c>
      <c r="H41" s="35">
        <v>0</v>
      </c>
      <c r="J41" s="35">
        <v>-524739114</v>
      </c>
      <c r="L41" s="50">
        <v>3.9451258807082484E-3</v>
      </c>
      <c r="N41" s="35">
        <v>0</v>
      </c>
      <c r="P41" s="79">
        <v>-1574217342</v>
      </c>
      <c r="Q41" s="79"/>
      <c r="S41" s="8">
        <v>0</v>
      </c>
      <c r="U41" s="28">
        <v>-1574217342</v>
      </c>
      <c r="W41" s="50">
        <v>1.1835377642124745E-2</v>
      </c>
    </row>
    <row r="42" spans="1:23" ht="21.75" customHeight="1" x14ac:dyDescent="0.2">
      <c r="A42" s="71" t="s">
        <v>50</v>
      </c>
      <c r="B42" s="71"/>
      <c r="D42" s="35">
        <v>0</v>
      </c>
      <c r="F42" s="35">
        <v>-550773283</v>
      </c>
      <c r="H42" s="35">
        <v>0</v>
      </c>
      <c r="J42" s="35">
        <v>-550773283</v>
      </c>
      <c r="L42" s="50">
        <v>4.1408575713034199E-3</v>
      </c>
      <c r="N42" s="35">
        <v>0</v>
      </c>
      <c r="P42" s="79">
        <v>-892557495</v>
      </c>
      <c r="Q42" s="79"/>
      <c r="S42" s="8">
        <v>0</v>
      </c>
      <c r="U42" s="28">
        <v>-892557495</v>
      </c>
      <c r="W42" s="50">
        <v>6.7104806552397058E-3</v>
      </c>
    </row>
    <row r="43" spans="1:23" ht="21.75" customHeight="1" x14ac:dyDescent="0.2">
      <c r="A43" s="71" t="s">
        <v>28</v>
      </c>
      <c r="B43" s="71"/>
      <c r="D43" s="35">
        <v>0</v>
      </c>
      <c r="F43" s="35">
        <v>-4789591601</v>
      </c>
      <c r="H43" s="35">
        <v>0</v>
      </c>
      <c r="J43" s="35">
        <v>-4789591601</v>
      </c>
      <c r="L43" s="50">
        <v>3.6009402156226444E-2</v>
      </c>
      <c r="N43" s="35">
        <v>0</v>
      </c>
      <c r="P43" s="79">
        <v>-8034153653</v>
      </c>
      <c r="Q43" s="79"/>
      <c r="S43" s="8">
        <v>0</v>
      </c>
      <c r="U43" s="28">
        <v>-8034153653</v>
      </c>
      <c r="W43" s="50">
        <v>6.040286813084228E-2</v>
      </c>
    </row>
    <row r="44" spans="1:23" ht="21.75" customHeight="1" x14ac:dyDescent="0.2">
      <c r="A44" s="71" t="s">
        <v>68</v>
      </c>
      <c r="B44" s="71"/>
      <c r="D44" s="35">
        <v>0</v>
      </c>
      <c r="F44" s="35">
        <v>-253635673</v>
      </c>
      <c r="H44" s="35">
        <v>0</v>
      </c>
      <c r="J44" s="35">
        <v>-253635673</v>
      </c>
      <c r="L44" s="50">
        <v>1.906899316491879E-3</v>
      </c>
      <c r="N44" s="35">
        <v>0</v>
      </c>
      <c r="P44" s="79">
        <v>-412157970</v>
      </c>
      <c r="Q44" s="79"/>
      <c r="S44" s="8">
        <v>0</v>
      </c>
      <c r="U44" s="28">
        <v>-412157970</v>
      </c>
      <c r="W44" s="50">
        <v>3.0987113996369131E-3</v>
      </c>
    </row>
    <row r="45" spans="1:23" ht="21.75" customHeight="1" x14ac:dyDescent="0.2">
      <c r="A45" s="71" t="s">
        <v>36</v>
      </c>
      <c r="B45" s="71"/>
      <c r="D45" s="35">
        <v>0</v>
      </c>
      <c r="F45" s="35">
        <v>-1055974990</v>
      </c>
      <c r="H45" s="35">
        <v>0</v>
      </c>
      <c r="J45" s="35">
        <v>-1055974990</v>
      </c>
      <c r="L45" s="50">
        <v>7.9390961170652009E-3</v>
      </c>
      <c r="N45" s="35">
        <v>0</v>
      </c>
      <c r="P45" s="79">
        <v>-6876715184</v>
      </c>
      <c r="Q45" s="79"/>
      <c r="S45" s="8">
        <v>0</v>
      </c>
      <c r="U45" s="28">
        <v>-6876715184</v>
      </c>
      <c r="W45" s="50">
        <v>5.1700943045495523E-2</v>
      </c>
    </row>
    <row r="46" spans="1:23" ht="21.75" customHeight="1" x14ac:dyDescent="0.2">
      <c r="A46" s="71" t="s">
        <v>40</v>
      </c>
      <c r="B46" s="71"/>
      <c r="D46" s="35">
        <v>0</v>
      </c>
      <c r="F46" s="35">
        <v>-3777691248</v>
      </c>
      <c r="H46" s="35">
        <v>0</v>
      </c>
      <c r="J46" s="35">
        <v>-3777691248</v>
      </c>
      <c r="L46" s="50">
        <v>2.8401670685844548E-2</v>
      </c>
      <c r="N46" s="35">
        <v>0</v>
      </c>
      <c r="P46" s="79">
        <v>-8904557943</v>
      </c>
      <c r="Q46" s="79"/>
      <c r="S46" s="8">
        <v>0</v>
      </c>
      <c r="U46" s="28">
        <v>-8904557943</v>
      </c>
      <c r="W46" s="50">
        <v>6.694679519772849E-2</v>
      </c>
    </row>
    <row r="47" spans="1:23" ht="21.75" customHeight="1" x14ac:dyDescent="0.2">
      <c r="A47" s="71" t="s">
        <v>62</v>
      </c>
      <c r="B47" s="71"/>
      <c r="D47" s="35">
        <v>0</v>
      </c>
      <c r="F47" s="35">
        <v>-465811830</v>
      </c>
      <c r="H47" s="35">
        <v>0</v>
      </c>
      <c r="J47" s="35">
        <v>-465811830</v>
      </c>
      <c r="L47" s="50">
        <v>3.5020951498444439E-3</v>
      </c>
      <c r="N47" s="35">
        <v>0</v>
      </c>
      <c r="P47" s="79">
        <v>26242920</v>
      </c>
      <c r="Q47" s="79"/>
      <c r="S47" s="8">
        <v>0</v>
      </c>
      <c r="U47" s="28">
        <v>26242920</v>
      </c>
      <c r="W47" s="50">
        <v>-1.9730113520250388E-4</v>
      </c>
    </row>
    <row r="48" spans="1:23" ht="21.75" customHeight="1" x14ac:dyDescent="0.2">
      <c r="A48" s="71" t="s">
        <v>74</v>
      </c>
      <c r="B48" s="71"/>
      <c r="D48" s="35">
        <v>0</v>
      </c>
      <c r="F48" s="35">
        <v>-272005909</v>
      </c>
      <c r="H48" s="35">
        <v>0</v>
      </c>
      <c r="J48" s="35">
        <v>-272005909</v>
      </c>
      <c r="L48" s="50">
        <v>2.0450115546398408E-3</v>
      </c>
      <c r="N48" s="35">
        <v>0</v>
      </c>
      <c r="P48" s="79">
        <v>-272005909</v>
      </c>
      <c r="Q48" s="79"/>
      <c r="S48" s="8">
        <v>0</v>
      </c>
      <c r="U48" s="28">
        <v>-272005909</v>
      </c>
      <c r="W48" s="50">
        <v>2.0450115546398408E-3</v>
      </c>
    </row>
    <row r="49" spans="1:23" ht="21.75" customHeight="1" x14ac:dyDescent="0.2">
      <c r="A49" s="71" t="s">
        <v>73</v>
      </c>
      <c r="B49" s="71"/>
      <c r="D49" s="35">
        <v>0</v>
      </c>
      <c r="F49" s="35">
        <v>1098342386</v>
      </c>
      <c r="H49" s="35">
        <v>0</v>
      </c>
      <c r="J49" s="35">
        <v>1098342386</v>
      </c>
      <c r="L49" s="50">
        <v>-8.2576252794592485E-3</v>
      </c>
      <c r="N49" s="35">
        <v>0</v>
      </c>
      <c r="P49" s="79">
        <v>-1510220780</v>
      </c>
      <c r="Q49" s="79"/>
      <c r="S49" s="8">
        <v>0</v>
      </c>
      <c r="U49" s="28">
        <v>-1510220780</v>
      </c>
      <c r="W49" s="50">
        <v>1.135423475361777E-2</v>
      </c>
    </row>
    <row r="50" spans="1:23" ht="21.75" customHeight="1" x14ac:dyDescent="0.2">
      <c r="A50" s="71" t="s">
        <v>60</v>
      </c>
      <c r="B50" s="71"/>
      <c r="D50" s="35">
        <v>0</v>
      </c>
      <c r="F50" s="35">
        <v>-854882999</v>
      </c>
      <c r="H50" s="35">
        <v>0</v>
      </c>
      <c r="J50" s="35">
        <v>-854882999</v>
      </c>
      <c r="L50" s="50">
        <v>6.4272339422602742E-3</v>
      </c>
      <c r="N50" s="35">
        <v>0</v>
      </c>
      <c r="P50" s="79">
        <v>-1237443142</v>
      </c>
      <c r="Q50" s="79"/>
      <c r="S50" s="8">
        <v>0</v>
      </c>
      <c r="U50" s="28">
        <v>-1237443142</v>
      </c>
      <c r="W50" s="50">
        <v>9.3034211385452995E-3</v>
      </c>
    </row>
    <row r="51" spans="1:23" ht="21.75" customHeight="1" x14ac:dyDescent="0.2">
      <c r="A51" s="71" t="s">
        <v>25</v>
      </c>
      <c r="B51" s="71"/>
      <c r="D51" s="35">
        <v>0</v>
      </c>
      <c r="F51" s="35">
        <v>-4678315638</v>
      </c>
      <c r="H51" s="35">
        <v>0</v>
      </c>
      <c r="J51" s="35">
        <v>-4678315638</v>
      </c>
      <c r="L51" s="50">
        <v>3.5172800367223853E-2</v>
      </c>
      <c r="N51" s="35">
        <v>0</v>
      </c>
      <c r="P51" s="79">
        <v>-6497660608</v>
      </c>
      <c r="Q51" s="79"/>
      <c r="S51" s="8">
        <v>0</v>
      </c>
      <c r="U51" s="28">
        <v>-6497660608</v>
      </c>
      <c r="W51" s="50">
        <v>4.8851111618638157E-2</v>
      </c>
    </row>
    <row r="52" spans="1:23" ht="21.75" customHeight="1" x14ac:dyDescent="0.2">
      <c r="A52" s="71" t="s">
        <v>24</v>
      </c>
      <c r="B52" s="71"/>
      <c r="D52" s="35">
        <v>0</v>
      </c>
      <c r="F52" s="35">
        <v>3345021123</v>
      </c>
      <c r="H52" s="35">
        <v>0</v>
      </c>
      <c r="J52" s="35">
        <v>3345021123</v>
      </c>
      <c r="L52" s="50">
        <v>-2.5148743540896148E-2</v>
      </c>
      <c r="N52" s="35">
        <v>0</v>
      </c>
      <c r="P52" s="79">
        <v>-7858144857</v>
      </c>
      <c r="Q52" s="79"/>
      <c r="S52" s="8">
        <v>0</v>
      </c>
      <c r="U52" s="28">
        <v>-7858144857</v>
      </c>
      <c r="W52" s="50">
        <v>5.9079587975416514E-2</v>
      </c>
    </row>
    <row r="53" spans="1:23" ht="21.75" customHeight="1" x14ac:dyDescent="0.2">
      <c r="A53" s="71" t="s">
        <v>72</v>
      </c>
      <c r="B53" s="71"/>
      <c r="D53" s="35">
        <v>0</v>
      </c>
      <c r="F53" s="35">
        <v>-8490463757</v>
      </c>
      <c r="H53" s="35">
        <v>0</v>
      </c>
      <c r="J53" s="35">
        <v>-8490463757</v>
      </c>
      <c r="L53" s="50">
        <v>6.3833526819874309E-2</v>
      </c>
      <c r="N53" s="35">
        <v>0</v>
      </c>
      <c r="P53" s="79">
        <v>-8775659883</v>
      </c>
      <c r="Q53" s="79"/>
      <c r="S53" s="8">
        <v>0</v>
      </c>
      <c r="U53" s="28">
        <v>-8775659883</v>
      </c>
      <c r="W53" s="50">
        <v>6.5977705875221671E-2</v>
      </c>
    </row>
    <row r="54" spans="1:23" ht="21.75" customHeight="1" x14ac:dyDescent="0.2">
      <c r="A54" s="71" t="s">
        <v>21</v>
      </c>
      <c r="B54" s="71"/>
      <c r="D54" s="35">
        <v>0</v>
      </c>
      <c r="F54" s="35">
        <v>-912339090</v>
      </c>
      <c r="H54" s="35">
        <v>0</v>
      </c>
      <c r="J54" s="35">
        <v>-912339090</v>
      </c>
      <c r="L54" s="50">
        <v>6.8592038594264418E-3</v>
      </c>
      <c r="N54" s="35">
        <v>0</v>
      </c>
      <c r="P54" s="79">
        <v>-5965294050</v>
      </c>
      <c r="Q54" s="79"/>
      <c r="S54" s="8">
        <v>0</v>
      </c>
      <c r="U54" s="28">
        <v>-5965294050</v>
      </c>
      <c r="W54" s="50">
        <v>4.4848640619326738E-2</v>
      </c>
    </row>
    <row r="55" spans="1:23" ht="21.75" customHeight="1" x14ac:dyDescent="0.2">
      <c r="A55" s="71" t="s">
        <v>42</v>
      </c>
      <c r="B55" s="71"/>
      <c r="D55" s="35">
        <v>0</v>
      </c>
      <c r="F55" s="35">
        <v>-320557267</v>
      </c>
      <c r="H55" s="35">
        <v>0</v>
      </c>
      <c r="J55" s="35">
        <v>-320557267</v>
      </c>
      <c r="L55" s="50">
        <v>2.4100333604839758E-3</v>
      </c>
      <c r="N55" s="35">
        <v>0</v>
      </c>
      <c r="P55" s="79">
        <v>-566179070</v>
      </c>
      <c r="Q55" s="79"/>
      <c r="S55" s="8">
        <v>0</v>
      </c>
      <c r="U55" s="28">
        <v>-566179070</v>
      </c>
      <c r="W55" s="50">
        <v>4.2566823066525336E-3</v>
      </c>
    </row>
    <row r="56" spans="1:23" ht="21.75" customHeight="1" x14ac:dyDescent="0.2">
      <c r="A56" s="71" t="s">
        <v>75</v>
      </c>
      <c r="B56" s="71"/>
      <c r="D56" s="35">
        <v>0</v>
      </c>
      <c r="F56" s="35">
        <v>-142365349</v>
      </c>
      <c r="H56" s="35">
        <v>0</v>
      </c>
      <c r="J56" s="35">
        <v>-142365349</v>
      </c>
      <c r="L56" s="50">
        <v>1.0703399229659142E-3</v>
      </c>
      <c r="N56" s="35">
        <v>0</v>
      </c>
      <c r="P56" s="79">
        <v>-142365349</v>
      </c>
      <c r="Q56" s="79"/>
      <c r="S56" s="8">
        <v>0</v>
      </c>
      <c r="U56" s="28">
        <v>-142365349</v>
      </c>
      <c r="W56" s="50">
        <v>1.0703399229659142E-3</v>
      </c>
    </row>
    <row r="57" spans="1:23" ht="21.75" customHeight="1" x14ac:dyDescent="0.2">
      <c r="A57" s="71" t="s">
        <v>45</v>
      </c>
      <c r="B57" s="71"/>
      <c r="D57" s="35">
        <v>0</v>
      </c>
      <c r="F57" s="35">
        <v>-1248034873</v>
      </c>
      <c r="H57" s="35">
        <v>0</v>
      </c>
      <c r="J57" s="35">
        <v>-1248034873</v>
      </c>
      <c r="L57" s="50">
        <v>9.3830525419889548E-3</v>
      </c>
      <c r="N57" s="35">
        <v>0</v>
      </c>
      <c r="P57" s="79">
        <v>-1486583311</v>
      </c>
      <c r="Q57" s="79"/>
      <c r="S57" s="8">
        <v>0</v>
      </c>
      <c r="U57" s="28">
        <v>-1486583311</v>
      </c>
      <c r="W57" s="50">
        <v>1.117652208037051E-2</v>
      </c>
    </row>
    <row r="58" spans="1:23" ht="21.75" customHeight="1" x14ac:dyDescent="0.2">
      <c r="A58" s="71" t="s">
        <v>47</v>
      </c>
      <c r="B58" s="71"/>
      <c r="D58" s="35">
        <v>0</v>
      </c>
      <c r="F58" s="35">
        <v>-1252105380</v>
      </c>
      <c r="H58" s="35">
        <v>0</v>
      </c>
      <c r="J58" s="35">
        <v>-1252105380</v>
      </c>
      <c r="L58" s="50">
        <v>9.4136556780709812E-3</v>
      </c>
      <c r="N58" s="35">
        <v>0</v>
      </c>
      <c r="P58" s="79">
        <v>-2223888660</v>
      </c>
      <c r="Q58" s="79"/>
      <c r="S58" s="8">
        <v>0</v>
      </c>
      <c r="U58" s="28">
        <v>-2223888660</v>
      </c>
      <c r="W58" s="50">
        <v>1.6719776502842489E-2</v>
      </c>
    </row>
    <row r="59" spans="1:23" ht="21.75" customHeight="1" x14ac:dyDescent="0.2">
      <c r="A59" s="71" t="s">
        <v>66</v>
      </c>
      <c r="B59" s="71"/>
      <c r="D59" s="35">
        <v>0</v>
      </c>
      <c r="F59" s="35">
        <v>7020947</v>
      </c>
      <c r="H59" s="35">
        <v>0</v>
      </c>
      <c r="J59" s="35">
        <v>7020947</v>
      </c>
      <c r="L59" s="50">
        <v>-5.2785315555457019E-5</v>
      </c>
      <c r="N59" s="35">
        <v>0</v>
      </c>
      <c r="P59" s="79">
        <v>-411494858</v>
      </c>
      <c r="Q59" s="79"/>
      <c r="S59" s="8">
        <v>0</v>
      </c>
      <c r="U59" s="28">
        <v>-411494858</v>
      </c>
      <c r="W59" s="50">
        <v>3.0937259502141199E-3</v>
      </c>
    </row>
    <row r="60" spans="1:23" ht="21.75" customHeight="1" x14ac:dyDescent="0.2">
      <c r="A60" s="71" t="s">
        <v>56</v>
      </c>
      <c r="B60" s="71"/>
      <c r="D60" s="35">
        <v>0</v>
      </c>
      <c r="F60" s="35">
        <v>-477946198</v>
      </c>
      <c r="H60" s="35">
        <v>0</v>
      </c>
      <c r="J60" s="35">
        <v>-477946198</v>
      </c>
      <c r="L60" s="50">
        <v>3.5933245016606646E-3</v>
      </c>
      <c r="N60" s="35">
        <v>0</v>
      </c>
      <c r="P60" s="79">
        <v>-1093965742</v>
      </c>
      <c r="Q60" s="79"/>
      <c r="S60" s="8">
        <v>0</v>
      </c>
      <c r="U60" s="28">
        <v>-1093965742</v>
      </c>
      <c r="W60" s="50">
        <v>8.2247205253550091E-3</v>
      </c>
    </row>
    <row r="61" spans="1:23" ht="21.75" customHeight="1" x14ac:dyDescent="0.2">
      <c r="A61" s="71" t="s">
        <v>37</v>
      </c>
      <c r="B61" s="71"/>
      <c r="D61" s="35">
        <v>0</v>
      </c>
      <c r="F61" s="35">
        <v>-767760866</v>
      </c>
      <c r="H61" s="35">
        <v>0</v>
      </c>
      <c r="J61" s="35">
        <v>-767760866</v>
      </c>
      <c r="L61" s="50">
        <v>5.772226963533687E-3</v>
      </c>
      <c r="N61" s="35">
        <v>0</v>
      </c>
      <c r="P61" s="79">
        <v>-1431479373</v>
      </c>
      <c r="Q61" s="79"/>
      <c r="S61" s="8">
        <v>0</v>
      </c>
      <c r="U61" s="28">
        <v>-1431479373</v>
      </c>
      <c r="W61" s="50">
        <v>1.0762236264557011E-2</v>
      </c>
    </row>
    <row r="62" spans="1:23" ht="21.75" customHeight="1" x14ac:dyDescent="0.2">
      <c r="A62" s="71" t="s">
        <v>33</v>
      </c>
      <c r="B62" s="71"/>
      <c r="D62" s="35">
        <v>0</v>
      </c>
      <c r="F62" s="35">
        <v>-282469248</v>
      </c>
      <c r="H62" s="35">
        <v>0</v>
      </c>
      <c r="J62" s="35">
        <v>-282469248</v>
      </c>
      <c r="L62" s="50">
        <v>2.1236776734524054E-3</v>
      </c>
      <c r="N62" s="35">
        <v>0</v>
      </c>
      <c r="P62" s="79">
        <v>-419886720</v>
      </c>
      <c r="Q62" s="79"/>
      <c r="S62" s="8">
        <v>0</v>
      </c>
      <c r="U62" s="28">
        <v>-419886720</v>
      </c>
      <c r="W62" s="50">
        <v>3.1568181632400621E-3</v>
      </c>
    </row>
    <row r="63" spans="1:23" ht="21.75" customHeight="1" x14ac:dyDescent="0.2">
      <c r="A63" s="71" t="s">
        <v>67</v>
      </c>
      <c r="B63" s="71"/>
      <c r="D63" s="35">
        <v>0</v>
      </c>
      <c r="F63" s="35">
        <v>-845976311</v>
      </c>
      <c r="H63" s="35">
        <v>0</v>
      </c>
      <c r="J63" s="35">
        <v>-845976311</v>
      </c>
      <c r="L63" s="50">
        <v>6.360271132737E-3</v>
      </c>
      <c r="N63" s="35">
        <v>0</v>
      </c>
      <c r="P63" s="79">
        <v>-1394294291</v>
      </c>
      <c r="Q63" s="79"/>
      <c r="S63" s="8">
        <v>0</v>
      </c>
      <c r="U63" s="28">
        <v>-1394294291</v>
      </c>
      <c r="W63" s="50">
        <v>1.0482669094013559E-2</v>
      </c>
    </row>
    <row r="64" spans="1:23" ht="21.75" customHeight="1" x14ac:dyDescent="0.2">
      <c r="A64" s="71" t="s">
        <v>39</v>
      </c>
      <c r="B64" s="71"/>
      <c r="D64" s="35">
        <v>0</v>
      </c>
      <c r="F64" s="35">
        <v>4634590051</v>
      </c>
      <c r="H64" s="35">
        <v>0</v>
      </c>
      <c r="J64" s="35">
        <v>4634590051</v>
      </c>
      <c r="L64" s="50">
        <v>-3.4844059969718705E-2</v>
      </c>
      <c r="N64" s="35">
        <v>0</v>
      </c>
      <c r="P64" s="79">
        <v>-1090491775</v>
      </c>
      <c r="Q64" s="79"/>
      <c r="S64" s="8">
        <v>0</v>
      </c>
      <c r="U64" s="28">
        <v>-1090491775</v>
      </c>
      <c r="W64" s="50">
        <v>8.1986023329908963E-3</v>
      </c>
    </row>
    <row r="65" spans="1:23" ht="21.75" customHeight="1" x14ac:dyDescent="0.2">
      <c r="A65" s="71" t="s">
        <v>26</v>
      </c>
      <c r="B65" s="71"/>
      <c r="D65" s="35">
        <v>0</v>
      </c>
      <c r="F65" s="35">
        <v>-16083728</v>
      </c>
      <c r="H65" s="35">
        <v>0</v>
      </c>
      <c r="J65" s="35">
        <v>-16083728</v>
      </c>
      <c r="L65" s="50">
        <v>1.2092167307175792E-4</v>
      </c>
      <c r="N65" s="35">
        <v>0</v>
      </c>
      <c r="P65" s="79">
        <v>-308807596</v>
      </c>
      <c r="Q65" s="79"/>
      <c r="S65" s="8">
        <v>0</v>
      </c>
      <c r="U65" s="28">
        <v>-308807596</v>
      </c>
      <c r="W65" s="50">
        <v>2.3216962613137639E-3</v>
      </c>
    </row>
    <row r="66" spans="1:23" ht="21.75" customHeight="1" x14ac:dyDescent="0.2">
      <c r="A66" s="71" t="s">
        <v>63</v>
      </c>
      <c r="B66" s="71"/>
      <c r="D66" s="35">
        <v>0</v>
      </c>
      <c r="F66" s="35">
        <v>-920589705</v>
      </c>
      <c r="H66" s="35">
        <v>0</v>
      </c>
      <c r="J66" s="35">
        <v>-920589705</v>
      </c>
      <c r="L66" s="50">
        <v>6.9212341405696532E-3</v>
      </c>
      <c r="N66" s="35">
        <v>0</v>
      </c>
      <c r="P66" s="79">
        <v>-1609466355</v>
      </c>
      <c r="Q66" s="79"/>
      <c r="S66" s="8">
        <v>0</v>
      </c>
      <c r="U66" s="28">
        <v>-1609466355</v>
      </c>
      <c r="W66" s="50">
        <v>1.210038893963538E-2</v>
      </c>
    </row>
    <row r="67" spans="1:23" ht="21.75" customHeight="1" x14ac:dyDescent="0.2">
      <c r="A67" s="71" t="s">
        <v>31</v>
      </c>
      <c r="B67" s="71"/>
      <c r="D67" s="35">
        <v>0</v>
      </c>
      <c r="F67" s="35">
        <v>-599907854</v>
      </c>
      <c r="H67" s="35">
        <v>0</v>
      </c>
      <c r="J67" s="35">
        <v>-599907854</v>
      </c>
      <c r="L67" s="50">
        <v>4.5102641249943967E-3</v>
      </c>
      <c r="N67" s="35">
        <v>0</v>
      </c>
      <c r="P67" s="79">
        <v>-1264091551</v>
      </c>
      <c r="Q67" s="79"/>
      <c r="S67" s="8">
        <v>0</v>
      </c>
      <c r="U67" s="28">
        <v>-1264091551</v>
      </c>
      <c r="W67" s="50">
        <v>9.5037708460870146E-3</v>
      </c>
    </row>
    <row r="68" spans="1:23" ht="21.75" customHeight="1" x14ac:dyDescent="0.2">
      <c r="A68" s="71" t="s">
        <v>70</v>
      </c>
      <c r="B68" s="71"/>
      <c r="D68" s="35">
        <v>0</v>
      </c>
      <c r="F68" s="35">
        <v>-677980558</v>
      </c>
      <c r="H68" s="35">
        <v>0</v>
      </c>
      <c r="J68" s="35">
        <v>-677980558</v>
      </c>
      <c r="L68" s="50">
        <v>5.0972351300322917E-3</v>
      </c>
      <c r="N68" s="35">
        <v>0</v>
      </c>
      <c r="P68" s="79">
        <v>-1229184266</v>
      </c>
      <c r="Q68" s="79"/>
      <c r="S68" s="8">
        <v>0</v>
      </c>
      <c r="U68" s="28">
        <v>-1229184266</v>
      </c>
      <c r="W68" s="50">
        <v>9.2413287490437993E-3</v>
      </c>
    </row>
    <row r="69" spans="1:23" ht="21.75" customHeight="1" x14ac:dyDescent="0.2">
      <c r="A69" s="71" t="s">
        <v>46</v>
      </c>
      <c r="B69" s="71"/>
      <c r="D69" s="35">
        <v>0</v>
      </c>
      <c r="F69" s="35">
        <v>-493653182</v>
      </c>
      <c r="H69" s="35">
        <v>0</v>
      </c>
      <c r="J69" s="35">
        <v>-493653182</v>
      </c>
      <c r="L69" s="50">
        <v>3.7114137148201594E-3</v>
      </c>
      <c r="N69" s="35">
        <v>0</v>
      </c>
      <c r="P69" s="79">
        <v>-583165396</v>
      </c>
      <c r="Q69" s="79"/>
      <c r="S69" s="8">
        <v>0</v>
      </c>
      <c r="U69" s="28">
        <v>-583165396</v>
      </c>
      <c r="W69" s="50">
        <v>4.3843899475217588E-3</v>
      </c>
    </row>
    <row r="70" spans="1:23" ht="21.75" customHeight="1" x14ac:dyDescent="0.2">
      <c r="A70" s="71" t="s">
        <v>43</v>
      </c>
      <c r="B70" s="71"/>
      <c r="D70" s="35">
        <v>0</v>
      </c>
      <c r="F70" s="35">
        <v>-282642888</v>
      </c>
      <c r="H70" s="35">
        <v>0</v>
      </c>
      <c r="J70" s="35">
        <v>-282642888</v>
      </c>
      <c r="L70" s="50">
        <v>2.1249831443800522E-3</v>
      </c>
      <c r="N70" s="35">
        <v>0</v>
      </c>
      <c r="P70" s="79">
        <v>-10336654213</v>
      </c>
      <c r="Q70" s="79"/>
      <c r="S70" s="8">
        <v>0</v>
      </c>
      <c r="U70" s="28">
        <v>-10336654213</v>
      </c>
      <c r="W70" s="50">
        <v>7.7713669455252862E-2</v>
      </c>
    </row>
    <row r="71" spans="1:23" ht="21.75" customHeight="1" x14ac:dyDescent="0.2">
      <c r="A71" s="71" t="s">
        <v>29</v>
      </c>
      <c r="B71" s="71"/>
      <c r="D71" s="35">
        <v>0</v>
      </c>
      <c r="F71" s="35">
        <v>-2334941380</v>
      </c>
      <c r="H71" s="35">
        <v>0</v>
      </c>
      <c r="J71" s="35">
        <v>-2334941380</v>
      </c>
      <c r="L71" s="50">
        <v>1.7554699892592021E-2</v>
      </c>
      <c r="N71" s="35">
        <v>0</v>
      </c>
      <c r="P71" s="79">
        <v>-2894354419</v>
      </c>
      <c r="Q71" s="79"/>
      <c r="S71" s="8">
        <v>0</v>
      </c>
      <c r="U71" s="28">
        <v>-2894354419</v>
      </c>
      <c r="W71" s="50">
        <v>2.1760513408838788E-2</v>
      </c>
    </row>
    <row r="72" spans="1:23" ht="21.75" customHeight="1" x14ac:dyDescent="0.2">
      <c r="A72" s="71" t="s">
        <v>41</v>
      </c>
      <c r="B72" s="71"/>
      <c r="D72" s="35">
        <v>0</v>
      </c>
      <c r="F72" s="35">
        <v>-2137771965</v>
      </c>
      <c r="H72" s="35">
        <v>0</v>
      </c>
      <c r="J72" s="35">
        <v>-2137771965</v>
      </c>
      <c r="L72" s="50">
        <v>1.6072328669926493E-2</v>
      </c>
      <c r="N72" s="35">
        <v>0</v>
      </c>
      <c r="P72" s="79">
        <v>-687424813</v>
      </c>
      <c r="Q72" s="79"/>
      <c r="S72" s="8">
        <v>0</v>
      </c>
      <c r="U72" s="28">
        <v>-687424813</v>
      </c>
      <c r="W72" s="50">
        <v>5.1682395088377721E-3</v>
      </c>
    </row>
    <row r="73" spans="1:23" ht="21.75" customHeight="1" x14ac:dyDescent="0.2">
      <c r="A73" s="71" t="s">
        <v>23</v>
      </c>
      <c r="B73" s="71"/>
      <c r="D73" s="35">
        <v>0</v>
      </c>
      <c r="F73" s="35">
        <v>-225411863</v>
      </c>
      <c r="H73" s="35">
        <v>0</v>
      </c>
      <c r="J73" s="35">
        <v>-225411863</v>
      </c>
      <c r="L73" s="50">
        <v>1.6947053322576636E-3</v>
      </c>
      <c r="N73" s="35">
        <v>0</v>
      </c>
      <c r="P73" s="79">
        <v>-571302481</v>
      </c>
      <c r="Q73" s="79"/>
      <c r="S73" s="8">
        <v>0</v>
      </c>
      <c r="U73" s="28">
        <v>-571302481</v>
      </c>
      <c r="W73" s="50">
        <v>4.295201450345728E-3</v>
      </c>
    </row>
    <row r="74" spans="1:23" ht="21.75" customHeight="1" x14ac:dyDescent="0.2">
      <c r="A74" s="73" t="s">
        <v>58</v>
      </c>
      <c r="B74" s="73"/>
      <c r="D74" s="24">
        <v>0</v>
      </c>
      <c r="F74" s="24">
        <v>-63872781</v>
      </c>
      <c r="H74" s="24">
        <v>0</v>
      </c>
      <c r="J74" s="24">
        <v>-63872781</v>
      </c>
      <c r="L74" s="50">
        <v>4.8021227057968094E-4</v>
      </c>
      <c r="N74" s="24">
        <v>0</v>
      </c>
      <c r="P74" s="79">
        <v>324918066</v>
      </c>
      <c r="Q74" s="80"/>
      <c r="S74" s="11">
        <v>0</v>
      </c>
      <c r="U74" s="29">
        <v>324918066</v>
      </c>
      <c r="W74" s="50">
        <v>-2.442818987734676E-3</v>
      </c>
    </row>
    <row r="75" spans="1:23" ht="21.75" customHeight="1" thickBot="1" x14ac:dyDescent="0.25">
      <c r="A75" s="76" t="s">
        <v>76</v>
      </c>
      <c r="B75" s="76"/>
      <c r="D75" s="38">
        <f>SUM(D9:D74)</f>
        <v>6956051413</v>
      </c>
      <c r="F75" s="38">
        <f>SUM(F9:F74)</f>
        <v>-67216297141</v>
      </c>
      <c r="H75" s="38">
        <f>SUM(H9:H74)</f>
        <v>-4777169129</v>
      </c>
      <c r="J75" s="38">
        <f>SUM(J9:J74)</f>
        <v>-65037414857</v>
      </c>
      <c r="L75" s="46">
        <v>0.48896829247363838</v>
      </c>
      <c r="N75" s="38">
        <f>SUM(N9:N74)</f>
        <v>17734708421</v>
      </c>
      <c r="P75" s="81">
        <f>SUM(P9:Q74)</f>
        <v>-158756969184</v>
      </c>
      <c r="Q75" s="81"/>
      <c r="S75" s="38">
        <f>SUM(S9:S74)</f>
        <v>2973827264</v>
      </c>
      <c r="U75" s="38">
        <f>SUM(U9:U74)</f>
        <v>-138048433499</v>
      </c>
      <c r="W75" s="46">
        <v>1.0378842233364298</v>
      </c>
    </row>
    <row r="76" spans="1:23" ht="13.5" thickTop="1" x14ac:dyDescent="0.2"/>
  </sheetData>
  <mergeCells count="144">
    <mergeCell ref="A74:B74"/>
    <mergeCell ref="P74:Q74"/>
    <mergeCell ref="A75:B75"/>
    <mergeCell ref="P75:Q75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64:B64"/>
    <mergeCell ref="P64:Q64"/>
    <mergeCell ref="A65:B65"/>
    <mergeCell ref="P65:Q65"/>
    <mergeCell ref="A66:B66"/>
    <mergeCell ref="P66:Q66"/>
    <mergeCell ref="A67:B67"/>
    <mergeCell ref="P67:Q67"/>
    <mergeCell ref="A73:B73"/>
    <mergeCell ref="P73:Q73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zoomScaleNormal="100" zoomScaleSheetLayoutView="130" workbookViewId="0">
      <selection activeCell="N9" sqref="N9"/>
    </sheetView>
  </sheetViews>
  <sheetFormatPr defaultRowHeight="12.75" x14ac:dyDescent="0.2"/>
  <cols>
    <col min="1" max="1" width="6.7109375" bestFit="1" customWidth="1"/>
    <col min="2" max="2" width="20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" bestFit="1" customWidth="1"/>
    <col min="11" max="11" width="1.28515625" customWidth="1"/>
    <col min="12" max="12" width="14.5703125" bestFit="1" customWidth="1"/>
    <col min="13" max="13" width="1.28515625" customWidth="1"/>
    <col min="14" max="14" width="15.5703125" bestFit="1" customWidth="1"/>
    <col min="15" max="15" width="1.28515625" customWidth="1"/>
    <col min="16" max="16" width="14.5703125" bestFit="1" customWidth="1"/>
    <col min="17" max="17" width="1.28515625" customWidth="1"/>
    <col min="18" max="18" width="14.28515625" bestFit="1" customWidth="1"/>
    <col min="19" max="19" width="0.28515625" customWidth="1"/>
  </cols>
  <sheetData>
    <row r="1" spans="1:18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1.75" customHeight="1" x14ac:dyDescent="0.2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4.45" customHeight="1" x14ac:dyDescent="0.2"/>
    <row r="5" spans="1:18" ht="14.45" customHeight="1" x14ac:dyDescent="0.2">
      <c r="A5" s="63" t="s">
        <v>164</v>
      </c>
      <c r="B5" s="65" t="s">
        <v>119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4.45" customHeight="1" x14ac:dyDescent="0.2">
      <c r="D6" s="68" t="s">
        <v>102</v>
      </c>
      <c r="E6" s="68"/>
      <c r="F6" s="68"/>
      <c r="G6" s="68"/>
      <c r="H6" s="68"/>
      <c r="I6" s="68"/>
      <c r="J6" s="68"/>
      <c r="L6" s="68" t="s">
        <v>103</v>
      </c>
      <c r="M6" s="68"/>
      <c r="N6" s="68"/>
      <c r="O6" s="68"/>
      <c r="P6" s="68"/>
      <c r="Q6" s="68"/>
      <c r="R6" s="6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68" t="s">
        <v>120</v>
      </c>
      <c r="B8" s="68"/>
      <c r="D8" s="2" t="s">
        <v>121</v>
      </c>
      <c r="F8" s="2" t="s">
        <v>106</v>
      </c>
      <c r="H8" s="2" t="s">
        <v>107</v>
      </c>
      <c r="J8" s="2" t="s">
        <v>76</v>
      </c>
      <c r="L8" s="2" t="s">
        <v>121</v>
      </c>
      <c r="N8" s="2" t="s">
        <v>106</v>
      </c>
      <c r="P8" s="2" t="s">
        <v>107</v>
      </c>
      <c r="R8" s="2" t="s">
        <v>76</v>
      </c>
    </row>
    <row r="9" spans="1:18" ht="21.75" customHeight="1" x14ac:dyDescent="0.2">
      <c r="A9" s="69" t="s">
        <v>122</v>
      </c>
      <c r="B9" s="69"/>
      <c r="D9" s="6">
        <v>0</v>
      </c>
      <c r="F9" s="6">
        <v>0</v>
      </c>
      <c r="H9" s="6">
        <v>0</v>
      </c>
      <c r="J9" s="6">
        <v>0</v>
      </c>
      <c r="L9" s="23">
        <v>216924658</v>
      </c>
      <c r="M9" s="30"/>
      <c r="N9" s="23">
        <v>0</v>
      </c>
      <c r="O9" s="30"/>
      <c r="P9" s="23">
        <v>61988763</v>
      </c>
      <c r="Q9" s="30"/>
      <c r="R9" s="23">
        <v>278913421</v>
      </c>
    </row>
    <row r="10" spans="1:18" ht="21.75" customHeight="1" x14ac:dyDescent="0.2">
      <c r="A10" s="71" t="s">
        <v>123</v>
      </c>
      <c r="B10" s="71"/>
      <c r="D10" s="8">
        <v>0</v>
      </c>
      <c r="F10" s="8">
        <v>0</v>
      </c>
      <c r="H10" s="8">
        <v>0</v>
      </c>
      <c r="J10" s="8">
        <v>0</v>
      </c>
      <c r="L10" s="35">
        <v>324613563</v>
      </c>
      <c r="M10" s="30"/>
      <c r="N10" s="35">
        <v>0</v>
      </c>
      <c r="O10" s="30"/>
      <c r="P10" s="35">
        <v>137475079</v>
      </c>
      <c r="Q10" s="30"/>
      <c r="R10" s="35">
        <v>462088642</v>
      </c>
    </row>
    <row r="11" spans="1:18" ht="21.75" customHeight="1" x14ac:dyDescent="0.2">
      <c r="A11" s="73" t="s">
        <v>124</v>
      </c>
      <c r="B11" s="73"/>
      <c r="D11" s="11">
        <v>0</v>
      </c>
      <c r="F11" s="11">
        <v>0</v>
      </c>
      <c r="H11" s="11">
        <v>0</v>
      </c>
      <c r="J11" s="11">
        <v>0</v>
      </c>
      <c r="L11" s="24">
        <v>910276686</v>
      </c>
      <c r="M11" s="30"/>
      <c r="N11" s="24">
        <v>0</v>
      </c>
      <c r="O11" s="30"/>
      <c r="P11" s="24">
        <v>2798384313</v>
      </c>
      <c r="Q11" s="30"/>
      <c r="R11" s="24">
        <v>3708660999</v>
      </c>
    </row>
    <row r="12" spans="1:18" ht="21.75" customHeight="1" x14ac:dyDescent="0.2">
      <c r="A12" s="76" t="s">
        <v>76</v>
      </c>
      <c r="B12" s="76"/>
      <c r="D12" s="13">
        <v>0</v>
      </c>
      <c r="F12" s="13">
        <v>0</v>
      </c>
      <c r="H12" s="13">
        <v>0</v>
      </c>
      <c r="J12" s="13">
        <v>0</v>
      </c>
      <c r="L12" s="38">
        <v>1451814907</v>
      </c>
      <c r="M12" s="30"/>
      <c r="N12" s="38">
        <v>0</v>
      </c>
      <c r="O12" s="30"/>
      <c r="P12" s="38">
        <v>2997848155</v>
      </c>
      <c r="Q12" s="30"/>
      <c r="R12" s="38">
        <v>4449663062</v>
      </c>
    </row>
  </sheetData>
  <mergeCells count="11"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zoomScaleNormal="100" zoomScaleSheetLayoutView="142" workbookViewId="0">
      <selection activeCell="D26" sqref="D26"/>
    </sheetView>
  </sheetViews>
  <sheetFormatPr defaultRowHeight="12.75" x14ac:dyDescent="0.2"/>
  <cols>
    <col min="1" max="1" width="6.7109375" bestFit="1" customWidth="1"/>
    <col min="2" max="2" width="54.140625" customWidth="1"/>
    <col min="3" max="3" width="1.28515625" customWidth="1"/>
    <col min="4" max="4" width="19.42578125" customWidth="1"/>
    <col min="5" max="5" width="1.28515625" customWidth="1"/>
    <col min="6" max="6" width="13.140625" customWidth="1"/>
    <col min="7" max="7" width="1.28515625" customWidth="1"/>
    <col min="8" max="8" width="19.42578125" customWidth="1"/>
    <col min="9" max="9" width="1.28515625" customWidth="1"/>
    <col min="10" max="10" width="13.28515625" customWidth="1"/>
    <col min="11" max="11" width="0.28515625" customWidth="1"/>
  </cols>
  <sheetData>
    <row r="1" spans="1:10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21.75" customHeight="1" x14ac:dyDescent="0.2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4.45" customHeight="1" x14ac:dyDescent="0.2"/>
    <row r="5" spans="1:10" ht="14.45" customHeight="1" x14ac:dyDescent="0.2">
      <c r="A5" s="63" t="s">
        <v>118</v>
      </c>
      <c r="B5" s="65" t="s">
        <v>125</v>
      </c>
      <c r="C5" s="65"/>
      <c r="D5" s="65"/>
      <c r="E5" s="65"/>
      <c r="F5" s="65"/>
      <c r="G5" s="65"/>
      <c r="H5" s="65"/>
      <c r="I5" s="65"/>
      <c r="J5" s="65"/>
    </row>
    <row r="6" spans="1:10" ht="14.45" customHeight="1" x14ac:dyDescent="0.2">
      <c r="D6" s="68" t="s">
        <v>102</v>
      </c>
      <c r="E6" s="68"/>
      <c r="F6" s="68"/>
      <c r="H6" s="68" t="s">
        <v>103</v>
      </c>
      <c r="I6" s="68"/>
      <c r="J6" s="68"/>
    </row>
    <row r="7" spans="1:10" ht="36.4" customHeight="1" x14ac:dyDescent="0.2">
      <c r="A7" s="68" t="s">
        <v>126</v>
      </c>
      <c r="B7" s="68"/>
      <c r="D7" s="15" t="s">
        <v>127</v>
      </c>
      <c r="E7" s="3"/>
      <c r="F7" s="15" t="s">
        <v>128</v>
      </c>
      <c r="H7" s="15" t="s">
        <v>127</v>
      </c>
      <c r="I7" s="3"/>
      <c r="J7" s="15" t="s">
        <v>128</v>
      </c>
    </row>
    <row r="8" spans="1:10" ht="21.75" customHeight="1" x14ac:dyDescent="0.2">
      <c r="A8" s="69" t="s">
        <v>165</v>
      </c>
      <c r="B8" s="69"/>
      <c r="D8" s="58">
        <v>268609</v>
      </c>
      <c r="E8" s="42"/>
      <c r="F8" s="51" t="s">
        <v>163</v>
      </c>
      <c r="G8" s="42"/>
      <c r="H8" s="58">
        <v>283536</v>
      </c>
      <c r="I8" s="42"/>
      <c r="J8" s="51" t="s">
        <v>163</v>
      </c>
    </row>
    <row r="9" spans="1:10" ht="21.75" customHeight="1" x14ac:dyDescent="0.2">
      <c r="A9" s="71" t="s">
        <v>166</v>
      </c>
      <c r="B9" s="71"/>
      <c r="D9" s="59">
        <v>3407651</v>
      </c>
      <c r="E9" s="42"/>
      <c r="F9" s="52" t="s">
        <v>163</v>
      </c>
      <c r="G9" s="42"/>
      <c r="H9" s="59">
        <v>9031937</v>
      </c>
      <c r="I9" s="42"/>
      <c r="J9" s="52" t="s">
        <v>163</v>
      </c>
    </row>
    <row r="10" spans="1:10" ht="21.75" customHeight="1" x14ac:dyDescent="0.2">
      <c r="A10" s="73" t="s">
        <v>168</v>
      </c>
      <c r="B10" s="73"/>
      <c r="D10" s="60">
        <v>87565</v>
      </c>
      <c r="E10" s="42"/>
      <c r="F10" s="53" t="s">
        <v>163</v>
      </c>
      <c r="G10" s="42"/>
      <c r="H10" s="60">
        <v>174784</v>
      </c>
      <c r="I10" s="42"/>
      <c r="J10" s="53" t="s">
        <v>163</v>
      </c>
    </row>
    <row r="11" spans="1:10" ht="21.75" customHeight="1" x14ac:dyDescent="0.2">
      <c r="A11" s="76" t="s">
        <v>76</v>
      </c>
      <c r="B11" s="76"/>
      <c r="D11" s="57">
        <f>SUM(D8:D10)</f>
        <v>3763825</v>
      </c>
      <c r="E11" s="42"/>
      <c r="F11" s="57" t="s">
        <v>163</v>
      </c>
      <c r="G11" s="42"/>
      <c r="H11" s="57">
        <f>SUM(H8:H10)</f>
        <v>9490257</v>
      </c>
      <c r="I11" s="42"/>
      <c r="J11" s="57" t="s">
        <v>163</v>
      </c>
    </row>
  </sheetData>
  <mergeCells count="11"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6"/>
  <sheetViews>
    <sheetView rightToLeft="1" zoomScaleNormal="100" zoomScaleSheetLayoutView="118" workbookViewId="0">
      <selection activeCell="E24" sqref="E24"/>
    </sheetView>
  </sheetViews>
  <sheetFormatPr defaultRowHeight="12.75" x14ac:dyDescent="0.2"/>
  <cols>
    <col min="1" max="1" width="24.57031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57031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5703125" bestFit="1" customWidth="1"/>
    <col min="18" max="18" width="1.28515625" customWidth="1"/>
    <col min="19" max="19" width="20" bestFit="1" customWidth="1"/>
    <col min="20" max="20" width="0.28515625" customWidth="1"/>
  </cols>
  <sheetData>
    <row r="1" spans="1:21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ht="21.75" customHeight="1" x14ac:dyDescent="0.2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1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1" ht="14.45" customHeight="1" x14ac:dyDescent="0.2"/>
    <row r="5" spans="1:21" ht="14.45" customHeight="1" x14ac:dyDescent="0.2">
      <c r="A5" s="65" t="s">
        <v>105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21" ht="14.45" customHeight="1" x14ac:dyDescent="0.2">
      <c r="A6" s="68" t="s">
        <v>77</v>
      </c>
      <c r="C6" s="68" t="s">
        <v>131</v>
      </c>
      <c r="D6" s="68"/>
      <c r="E6" s="68"/>
      <c r="F6" s="68"/>
      <c r="G6" s="68"/>
      <c r="I6" s="68" t="s">
        <v>102</v>
      </c>
      <c r="J6" s="68"/>
      <c r="K6" s="68"/>
      <c r="L6" s="68"/>
      <c r="M6" s="68"/>
      <c r="O6" s="68" t="s">
        <v>103</v>
      </c>
      <c r="P6" s="68"/>
      <c r="Q6" s="68"/>
      <c r="R6" s="68"/>
      <c r="S6" s="68"/>
    </row>
    <row r="7" spans="1:21" ht="29.1" customHeight="1" x14ac:dyDescent="0.2">
      <c r="A7" s="68"/>
      <c r="C7" s="15" t="s">
        <v>132</v>
      </c>
      <c r="D7" s="3"/>
      <c r="E7" s="15" t="s">
        <v>133</v>
      </c>
      <c r="F7" s="3"/>
      <c r="G7" s="15" t="s">
        <v>134</v>
      </c>
      <c r="I7" s="15" t="s">
        <v>135</v>
      </c>
      <c r="J7" s="3"/>
      <c r="K7" s="15" t="s">
        <v>136</v>
      </c>
      <c r="L7" s="3"/>
      <c r="M7" s="15" t="s">
        <v>137</v>
      </c>
      <c r="O7" s="15" t="s">
        <v>135</v>
      </c>
      <c r="P7" s="3"/>
      <c r="Q7" s="15" t="s">
        <v>136</v>
      </c>
      <c r="R7" s="3"/>
      <c r="S7" s="15" t="s">
        <v>137</v>
      </c>
    </row>
    <row r="8" spans="1:21" ht="21.75" customHeight="1" x14ac:dyDescent="0.2">
      <c r="A8" s="5" t="s">
        <v>48</v>
      </c>
      <c r="C8" s="5" t="s">
        <v>138</v>
      </c>
      <c r="E8" s="6">
        <v>3110000</v>
      </c>
      <c r="G8" s="6">
        <v>3000</v>
      </c>
      <c r="I8" s="6">
        <v>0</v>
      </c>
      <c r="K8" s="34">
        <v>0</v>
      </c>
      <c r="M8" s="6">
        <f>I8+K8</f>
        <v>0</v>
      </c>
      <c r="O8" s="6">
        <v>9330000000</v>
      </c>
      <c r="Q8" s="34">
        <v>0</v>
      </c>
      <c r="S8" s="6">
        <f>O8+Q8</f>
        <v>9330000000</v>
      </c>
      <c r="U8" s="41"/>
    </row>
    <row r="9" spans="1:21" ht="21.75" customHeight="1" x14ac:dyDescent="0.2">
      <c r="A9" s="7" t="s">
        <v>61</v>
      </c>
      <c r="C9" s="7" t="s">
        <v>139</v>
      </c>
      <c r="E9" s="8">
        <v>530000</v>
      </c>
      <c r="G9" s="8">
        <v>2130</v>
      </c>
      <c r="I9" s="8">
        <v>1128900000</v>
      </c>
      <c r="K9" s="36">
        <v>-68286100</v>
      </c>
      <c r="M9" s="8">
        <f>I9+K9</f>
        <v>1060613900</v>
      </c>
      <c r="O9" s="8">
        <v>1128900000</v>
      </c>
      <c r="Q9" s="36">
        <v>-68286100</v>
      </c>
      <c r="S9" s="8">
        <f>O9+Q9</f>
        <v>1060613900</v>
      </c>
      <c r="U9" s="41"/>
    </row>
    <row r="10" spans="1:21" ht="21.75" customHeight="1" x14ac:dyDescent="0.2">
      <c r="A10" s="7" t="s">
        <v>22</v>
      </c>
      <c r="C10" s="7" t="s">
        <v>140</v>
      </c>
      <c r="E10" s="8">
        <v>141561</v>
      </c>
      <c r="G10" s="8">
        <v>2800</v>
      </c>
      <c r="I10" s="8">
        <v>396370800</v>
      </c>
      <c r="K10" s="36">
        <v>-22291053</v>
      </c>
      <c r="M10" s="19">
        <f t="shared" ref="M10:M16" si="0">I10+K10</f>
        <v>374079747</v>
      </c>
      <c r="O10" s="8">
        <v>396370800</v>
      </c>
      <c r="Q10" s="36">
        <v>-22291053</v>
      </c>
      <c r="S10" s="19">
        <f t="shared" ref="S10:S16" si="1">O10+Q10</f>
        <v>374079747</v>
      </c>
      <c r="U10" s="41"/>
    </row>
    <row r="11" spans="1:21" ht="21.75" customHeight="1" x14ac:dyDescent="0.2">
      <c r="A11" s="7" t="s">
        <v>49</v>
      </c>
      <c r="C11" s="7" t="s">
        <v>141</v>
      </c>
      <c r="E11" s="8">
        <v>484000</v>
      </c>
      <c r="G11" s="8">
        <v>4070</v>
      </c>
      <c r="I11" s="8">
        <v>1969880000</v>
      </c>
      <c r="K11" s="36">
        <v>-269096558</v>
      </c>
      <c r="M11" s="19">
        <f t="shared" si="0"/>
        <v>1700783442</v>
      </c>
      <c r="O11" s="8">
        <v>1969880000</v>
      </c>
      <c r="Q11" s="36">
        <v>-269096558</v>
      </c>
      <c r="S11" s="19">
        <f t="shared" si="1"/>
        <v>1700783442</v>
      </c>
      <c r="U11" s="41"/>
    </row>
    <row r="12" spans="1:21" ht="21.75" customHeight="1" x14ac:dyDescent="0.2">
      <c r="A12" s="7" t="s">
        <v>55</v>
      </c>
      <c r="C12" s="7" t="s">
        <v>142</v>
      </c>
      <c r="E12" s="8">
        <v>9350000</v>
      </c>
      <c r="G12" s="8">
        <v>375</v>
      </c>
      <c r="I12" s="8">
        <v>3506250000</v>
      </c>
      <c r="K12" s="36">
        <v>-207844716</v>
      </c>
      <c r="M12" s="19">
        <f t="shared" si="0"/>
        <v>3298405284</v>
      </c>
      <c r="O12" s="8">
        <v>3506250000</v>
      </c>
      <c r="Q12" s="36">
        <v>-207844716</v>
      </c>
      <c r="S12" s="19">
        <f t="shared" si="1"/>
        <v>3298405284</v>
      </c>
      <c r="U12" s="41"/>
    </row>
    <row r="13" spans="1:21" ht="21.75" customHeight="1" x14ac:dyDescent="0.2">
      <c r="A13" s="7" t="s">
        <v>53</v>
      </c>
      <c r="C13" s="7" t="s">
        <v>143</v>
      </c>
      <c r="E13" s="8">
        <v>267500</v>
      </c>
      <c r="G13" s="8">
        <v>1500</v>
      </c>
      <c r="I13" s="8">
        <v>0</v>
      </c>
      <c r="K13" s="36">
        <v>0</v>
      </c>
      <c r="M13" s="19">
        <f t="shared" si="0"/>
        <v>0</v>
      </c>
      <c r="O13" s="8">
        <v>401250000</v>
      </c>
      <c r="Q13" s="36">
        <v>-16345269</v>
      </c>
      <c r="S13" s="19">
        <f t="shared" si="1"/>
        <v>384904731</v>
      </c>
      <c r="U13" s="41"/>
    </row>
    <row r="14" spans="1:21" ht="21.75" customHeight="1" x14ac:dyDescent="0.2">
      <c r="A14" s="7" t="s">
        <v>38</v>
      </c>
      <c r="C14" s="7" t="s">
        <v>144</v>
      </c>
      <c r="E14" s="8">
        <v>150000</v>
      </c>
      <c r="G14" s="8">
        <v>8000</v>
      </c>
      <c r="I14" s="8">
        <v>0</v>
      </c>
      <c r="K14" s="36">
        <v>0</v>
      </c>
      <c r="M14" s="19">
        <f t="shared" si="0"/>
        <v>0</v>
      </c>
      <c r="O14" s="8">
        <v>1200000000</v>
      </c>
      <c r="Q14" s="36">
        <v>-136247723</v>
      </c>
      <c r="S14" s="19">
        <f t="shared" si="1"/>
        <v>1063752277</v>
      </c>
      <c r="U14" s="41"/>
    </row>
    <row r="15" spans="1:21" ht="21.75" customHeight="1" x14ac:dyDescent="0.2">
      <c r="A15" s="7" t="s">
        <v>59</v>
      </c>
      <c r="C15" s="7" t="s">
        <v>145</v>
      </c>
      <c r="E15" s="8">
        <v>1176750</v>
      </c>
      <c r="G15" s="8">
        <v>50</v>
      </c>
      <c r="I15" s="8">
        <v>58837500</v>
      </c>
      <c r="K15" s="36">
        <v>0</v>
      </c>
      <c r="M15" s="19">
        <f t="shared" si="0"/>
        <v>58837500</v>
      </c>
      <c r="O15" s="8">
        <v>58837500</v>
      </c>
      <c r="Q15" s="36">
        <v>0</v>
      </c>
      <c r="S15" s="19">
        <f t="shared" si="1"/>
        <v>58837500</v>
      </c>
      <c r="U15" s="41"/>
    </row>
    <row r="16" spans="1:21" ht="21.75" customHeight="1" x14ac:dyDescent="0.2">
      <c r="A16" s="9" t="s">
        <v>44</v>
      </c>
      <c r="C16" s="56" t="s">
        <v>140</v>
      </c>
      <c r="E16" s="20">
        <v>858000</v>
      </c>
      <c r="G16" s="20">
        <v>550</v>
      </c>
      <c r="I16" s="11">
        <v>471900000</v>
      </c>
      <c r="K16" s="37">
        <v>-8568460</v>
      </c>
      <c r="M16" s="19">
        <f t="shared" si="0"/>
        <v>463331540</v>
      </c>
      <c r="O16" s="11">
        <v>471900000</v>
      </c>
      <c r="Q16" s="37">
        <v>-8568460</v>
      </c>
      <c r="S16" s="19">
        <f t="shared" si="1"/>
        <v>463331540</v>
      </c>
      <c r="U16" s="41"/>
    </row>
    <row r="17" spans="1:19" ht="21.75" customHeight="1" x14ac:dyDescent="0.2">
      <c r="A17" s="12" t="s">
        <v>76</v>
      </c>
      <c r="C17" s="20"/>
      <c r="E17" s="20"/>
      <c r="G17" s="20"/>
      <c r="I17" s="13">
        <f>SUM(I8:I16)</f>
        <v>7532138300</v>
      </c>
      <c r="K17" s="38">
        <f>SUM(K8:K16)</f>
        <v>-576086887</v>
      </c>
      <c r="M17" s="13">
        <f>SUM(M8:M16)</f>
        <v>6956051413</v>
      </c>
      <c r="O17" s="13">
        <f>SUM(O8:O16)</f>
        <v>18463388300</v>
      </c>
      <c r="Q17" s="38">
        <f>SUM(Q8:Q16)</f>
        <v>-728679879</v>
      </c>
      <c r="S17" s="13">
        <f>SUM(S8:S16)</f>
        <v>17734708421</v>
      </c>
    </row>
    <row r="18" spans="1:19" x14ac:dyDescent="0.2">
      <c r="E18" s="21"/>
      <c r="G18" s="21"/>
    </row>
    <row r="19" spans="1:19" x14ac:dyDescent="0.2">
      <c r="Q19" s="41"/>
    </row>
    <row r="20" spans="1:19" x14ac:dyDescent="0.2">
      <c r="O20" s="41"/>
    </row>
    <row r="22" spans="1:19" x14ac:dyDescent="0.2">
      <c r="S22" s="41"/>
    </row>
    <row r="23" spans="1:19" x14ac:dyDescent="0.2">
      <c r="O23" s="41"/>
    </row>
    <row r="24" spans="1:19" x14ac:dyDescent="0.2">
      <c r="O24" s="41"/>
      <c r="Q24" s="41"/>
    </row>
    <row r="26" spans="1:19" x14ac:dyDescent="0.2">
      <c r="O26" s="4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6"/>
  <sheetViews>
    <sheetView rightToLeft="1" zoomScaleNormal="100" zoomScaleSheetLayoutView="106" workbookViewId="0">
      <selection activeCell="E26" sqref="E26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21.75" customHeight="1" x14ac:dyDescent="0.2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14.45" customHeight="1" x14ac:dyDescent="0.2"/>
    <row r="5" spans="1:20" ht="14.45" customHeight="1" x14ac:dyDescent="0.2">
      <c r="A5" s="65" t="s">
        <v>146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14.45" customHeight="1" x14ac:dyDescent="0.2">
      <c r="A6" s="68" t="s">
        <v>88</v>
      </c>
      <c r="J6" s="68" t="s">
        <v>102</v>
      </c>
      <c r="K6" s="68"/>
      <c r="L6" s="68"/>
      <c r="M6" s="68"/>
      <c r="N6" s="68"/>
      <c r="P6" s="68" t="s">
        <v>103</v>
      </c>
      <c r="Q6" s="68"/>
      <c r="R6" s="68"/>
      <c r="S6" s="68"/>
      <c r="T6" s="68"/>
    </row>
    <row r="7" spans="1:20" ht="29.1" customHeight="1" x14ac:dyDescent="0.2">
      <c r="A7" s="68"/>
      <c r="C7" s="14" t="s">
        <v>147</v>
      </c>
      <c r="E7" s="82" t="s">
        <v>78</v>
      </c>
      <c r="F7" s="82"/>
      <c r="H7" s="14" t="s">
        <v>148</v>
      </c>
      <c r="J7" s="15" t="s">
        <v>149</v>
      </c>
      <c r="K7" s="3"/>
      <c r="L7" s="15" t="s">
        <v>136</v>
      </c>
      <c r="M7" s="3"/>
      <c r="N7" s="15" t="s">
        <v>150</v>
      </c>
      <c r="P7" s="15" t="s">
        <v>149</v>
      </c>
      <c r="Q7" s="3"/>
      <c r="R7" s="15" t="s">
        <v>136</v>
      </c>
      <c r="S7" s="3"/>
      <c r="T7" s="15" t="s">
        <v>150</v>
      </c>
    </row>
    <row r="8" spans="1:20" ht="21.75" customHeight="1" x14ac:dyDescent="0.2">
      <c r="A8" s="5" t="s">
        <v>124</v>
      </c>
      <c r="C8" s="3"/>
      <c r="E8" s="5" t="s">
        <v>151</v>
      </c>
      <c r="F8" s="3"/>
      <c r="H8" s="16">
        <v>23</v>
      </c>
      <c r="J8" s="6">
        <v>0</v>
      </c>
      <c r="L8" s="6">
        <v>0</v>
      </c>
      <c r="N8" s="6">
        <v>0</v>
      </c>
      <c r="P8" s="6">
        <v>910276686</v>
      </c>
      <c r="R8" s="6">
        <v>0</v>
      </c>
      <c r="T8" s="6">
        <v>910276686</v>
      </c>
    </row>
    <row r="9" spans="1:20" ht="21.75" customHeight="1" x14ac:dyDescent="0.2">
      <c r="A9" s="7" t="s">
        <v>123</v>
      </c>
      <c r="E9" s="7" t="s">
        <v>152</v>
      </c>
      <c r="H9" s="17">
        <v>23</v>
      </c>
      <c r="J9" s="8">
        <v>0</v>
      </c>
      <c r="L9" s="8">
        <v>0</v>
      </c>
      <c r="N9" s="8">
        <v>0</v>
      </c>
      <c r="P9" s="8">
        <v>324613563</v>
      </c>
      <c r="R9" s="8">
        <v>0</v>
      </c>
      <c r="T9" s="8">
        <v>324613563</v>
      </c>
    </row>
    <row r="10" spans="1:20" ht="21.75" customHeight="1" x14ac:dyDescent="0.2">
      <c r="A10" s="9" t="s">
        <v>122</v>
      </c>
      <c r="C10" s="10"/>
      <c r="E10" s="9" t="s">
        <v>153</v>
      </c>
      <c r="H10" s="18">
        <v>23</v>
      </c>
      <c r="J10" s="11">
        <v>0</v>
      </c>
      <c r="L10" s="11">
        <v>0</v>
      </c>
      <c r="N10" s="11">
        <v>0</v>
      </c>
      <c r="P10" s="11">
        <v>216924658</v>
      </c>
      <c r="R10" s="11">
        <v>0</v>
      </c>
      <c r="T10" s="11">
        <v>216924658</v>
      </c>
    </row>
    <row r="11" spans="1:20" ht="21.75" customHeight="1" x14ac:dyDescent="0.2">
      <c r="A11" s="12" t="s">
        <v>76</v>
      </c>
      <c r="C11" s="13"/>
      <c r="E11" s="13"/>
      <c r="H11" s="13"/>
      <c r="J11" s="13">
        <v>0</v>
      </c>
      <c r="L11" s="13">
        <v>0</v>
      </c>
      <c r="N11" s="13">
        <v>0</v>
      </c>
      <c r="P11" s="13">
        <f>SUM(P8:P10)</f>
        <v>1451814907</v>
      </c>
      <c r="R11" s="13">
        <v>0</v>
      </c>
      <c r="T11" s="13">
        <f>SUM(T8:T10)</f>
        <v>1451814907</v>
      </c>
    </row>
    <row r="14" spans="1:20" x14ac:dyDescent="0.2">
      <c r="T14" s="41"/>
    </row>
    <row r="16" spans="1:20" x14ac:dyDescent="0.2">
      <c r="T16" s="41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zoomScaleNormal="100" zoomScaleSheetLayoutView="124" workbookViewId="0">
      <selection activeCell="A20" sqref="A20"/>
    </sheetView>
  </sheetViews>
  <sheetFormatPr defaultRowHeight="12.75" x14ac:dyDescent="0.2"/>
  <cols>
    <col min="1" max="1" width="61.1406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.75" customHeight="1" x14ac:dyDescent="0.2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1.7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4.45" customHeight="1" x14ac:dyDescent="0.2"/>
    <row r="5" spans="1:13" ht="14.45" customHeight="1" x14ac:dyDescent="0.2">
      <c r="A5" s="65" t="s">
        <v>154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14.45" customHeight="1" x14ac:dyDescent="0.2">
      <c r="A6" s="68" t="s">
        <v>88</v>
      </c>
      <c r="C6" s="68" t="s">
        <v>102</v>
      </c>
      <c r="D6" s="68"/>
      <c r="E6" s="68"/>
      <c r="F6" s="68"/>
      <c r="G6" s="68"/>
      <c r="I6" s="68" t="s">
        <v>103</v>
      </c>
      <c r="J6" s="68"/>
      <c r="K6" s="68"/>
      <c r="L6" s="68"/>
      <c r="M6" s="68"/>
    </row>
    <row r="7" spans="1:13" ht="29.1" customHeight="1" x14ac:dyDescent="0.2">
      <c r="A7" s="68"/>
      <c r="C7" s="15" t="s">
        <v>149</v>
      </c>
      <c r="D7" s="3"/>
      <c r="E7" s="15" t="s">
        <v>136</v>
      </c>
      <c r="F7" s="3"/>
      <c r="G7" s="15" t="s">
        <v>150</v>
      </c>
      <c r="I7" s="15" t="s">
        <v>149</v>
      </c>
      <c r="J7" s="3"/>
      <c r="K7" s="15" t="s">
        <v>136</v>
      </c>
      <c r="L7" s="3"/>
      <c r="M7" s="15" t="s">
        <v>150</v>
      </c>
    </row>
    <row r="8" spans="1:13" ht="21.75" customHeight="1" x14ac:dyDescent="0.2">
      <c r="A8" s="5" t="s">
        <v>165</v>
      </c>
      <c r="C8" s="6">
        <v>268609</v>
      </c>
      <c r="E8" s="6">
        <v>0</v>
      </c>
      <c r="G8" s="6">
        <v>268609</v>
      </c>
      <c r="I8" s="6">
        <v>283536</v>
      </c>
      <c r="K8" s="6">
        <v>0</v>
      </c>
      <c r="M8" s="6">
        <v>283536</v>
      </c>
    </row>
    <row r="9" spans="1:13" ht="21.75" customHeight="1" x14ac:dyDescent="0.2">
      <c r="A9" s="7" t="s">
        <v>166</v>
      </c>
      <c r="C9" s="8">
        <v>3407651</v>
      </c>
      <c r="E9" s="8">
        <v>0</v>
      </c>
      <c r="G9" s="8">
        <v>3407651</v>
      </c>
      <c r="I9" s="8">
        <v>9031937</v>
      </c>
      <c r="K9" s="8">
        <v>0</v>
      </c>
      <c r="M9" s="8">
        <v>9031937</v>
      </c>
    </row>
    <row r="10" spans="1:13" ht="21.75" customHeight="1" x14ac:dyDescent="0.2">
      <c r="A10" s="9" t="s">
        <v>167</v>
      </c>
      <c r="C10" s="11">
        <v>87565</v>
      </c>
      <c r="E10" s="11">
        <v>0</v>
      </c>
      <c r="G10" s="11">
        <v>87565</v>
      </c>
      <c r="I10" s="11">
        <v>174784</v>
      </c>
      <c r="K10" s="11">
        <v>0</v>
      </c>
      <c r="M10" s="11">
        <v>174784</v>
      </c>
    </row>
    <row r="11" spans="1:13" ht="21.75" customHeight="1" x14ac:dyDescent="0.2">
      <c r="A11" s="12" t="s">
        <v>76</v>
      </c>
      <c r="C11" s="13">
        <f>SUM(C8:C10)</f>
        <v>3763825</v>
      </c>
      <c r="E11" s="13">
        <v>0</v>
      </c>
      <c r="G11" s="13">
        <f>SUM(G8:G10)</f>
        <v>3763825</v>
      </c>
      <c r="I11" s="13">
        <f>SUM(I8:I10)</f>
        <v>9490257</v>
      </c>
      <c r="K11" s="13">
        <v>0</v>
      </c>
      <c r="M11" s="13">
        <f>SUM(M8:M10)</f>
        <v>9490257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سهام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سایر درآمدها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cp:lastPrinted>2024-06-22T08:43:06Z</cp:lastPrinted>
  <dcterms:created xsi:type="dcterms:W3CDTF">2024-06-18T06:57:23Z</dcterms:created>
  <dcterms:modified xsi:type="dcterms:W3CDTF">2024-06-23T06:53:36Z</dcterms:modified>
</cp:coreProperties>
</file>