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ownloads\"/>
    </mc:Choice>
  </mc:AlternateContent>
  <xr:revisionPtr revIDLastSave="0" documentId="13_ncr:1_{4CB43ADB-AAB4-4743-81E1-8655C5E214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گواهی سپرده کالایی 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24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3">اوراق!$A$1:$AM$11</definedName>
    <definedName name="_xlnm.Print_Area" localSheetId="5">درآمد!$A$1:$K$14</definedName>
    <definedName name="_xlnm.Print_Area" localSheetId="10">'درآمد سپرده بانکی'!$A$1:$K$12</definedName>
    <definedName name="_xlnm.Print_Area" localSheetId="9">'درآمد سرمایه گذاری در اوراق به'!$A$1:$S$14</definedName>
    <definedName name="_xlnm.Print_Area" localSheetId="6">'درآمد سرمایه گذاری در سهام'!$A$1:$V$82</definedName>
    <definedName name="_xlnm.Print_Area" localSheetId="7">'درآمد سرمایه گذاری در صندوق'!$A$1:$X$10</definedName>
    <definedName name="_xlnm.Print_Area" localSheetId="12">'درآمد سود سهام'!$A$1:$T$54</definedName>
    <definedName name="_xlnm.Print_Area" localSheetId="16">'درآمد ناشی از تغییر قیمت اوراق'!$A$1:$R$59</definedName>
    <definedName name="_xlnm.Print_Area" localSheetId="15">'درآمد ناشی از فروش'!$A$1:$R$50</definedName>
    <definedName name="_xlnm.Print_Area" localSheetId="11">'سایر درآمدها'!$A$1:$G$10</definedName>
    <definedName name="_xlnm.Print_Area" localSheetId="4">سپرده!$A$1:$M$13</definedName>
    <definedName name="_xlnm.Print_Area" localSheetId="1">سهام!$A$1:$AC$63</definedName>
    <definedName name="_xlnm.Print_Area" localSheetId="13">'سود اوراق بهادار'!$A$1:$U$12</definedName>
    <definedName name="_xlnm.Print_Area" localSheetId="14">'سود سپرده بانکی'!$A$1:$N$12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2" i="9" l="1"/>
  <c r="J14" i="8"/>
  <c r="H14" i="8"/>
  <c r="R11" i="22"/>
  <c r="AD11" i="22"/>
  <c r="L10" i="24" l="1"/>
  <c r="L82" i="9"/>
  <c r="F11" i="8"/>
  <c r="F9" i="8"/>
  <c r="T11" i="9"/>
  <c r="T12" i="9"/>
  <c r="T82" i="9" s="1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10" i="9"/>
  <c r="T9" i="9"/>
  <c r="Q50" i="19" l="1"/>
  <c r="F10" i="14"/>
  <c r="F13" i="8"/>
  <c r="S54" i="15"/>
  <c r="O54" i="15"/>
  <c r="Q59" i="21"/>
  <c r="M12" i="18"/>
  <c r="O59" i="21"/>
  <c r="C59" i="21"/>
  <c r="E59" i="21"/>
  <c r="G59" i="21"/>
  <c r="I59" i="21"/>
  <c r="K59" i="21"/>
  <c r="M59" i="21"/>
  <c r="Q9" i="23"/>
  <c r="I9" i="23"/>
  <c r="F12" i="8"/>
  <c r="F8" i="8"/>
  <c r="P82" i="9"/>
  <c r="D82" i="9"/>
  <c r="F82" i="9"/>
  <c r="H82" i="9"/>
  <c r="J82" i="9"/>
  <c r="N82" i="9"/>
  <c r="R82" i="9"/>
  <c r="Z63" i="2"/>
  <c r="X63" i="2"/>
  <c r="F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F14" i="8" l="1"/>
  <c r="AB63" i="2"/>
  <c r="T63" i="2"/>
  <c r="R63" i="2"/>
  <c r="P63" i="2"/>
  <c r="N63" i="2"/>
  <c r="L63" i="2"/>
  <c r="J63" i="2"/>
  <c r="H63" i="2"/>
  <c r="J13" i="7"/>
  <c r="H13" i="7"/>
  <c r="F13" i="7"/>
  <c r="D13" i="7"/>
  <c r="Y11" i="22"/>
  <c r="V11" i="22"/>
  <c r="T11" i="22"/>
  <c r="X11" i="22"/>
  <c r="AB11" i="22"/>
  <c r="AA11" i="22"/>
  <c r="AH11" i="22"/>
  <c r="AJ11" i="22"/>
  <c r="AL11" i="22"/>
  <c r="Q10" i="23"/>
  <c r="F10" i="8" s="1"/>
  <c r="O10" i="23"/>
  <c r="M10" i="23"/>
  <c r="I10" i="23"/>
  <c r="G10" i="23"/>
  <c r="E10" i="23"/>
  <c r="W9" i="24" l="1"/>
  <c r="W10" i="24" s="1"/>
</calcChain>
</file>

<file path=xl/sharedStrings.xml><?xml version="1.0" encoding="utf-8"?>
<sst xmlns="http://schemas.openxmlformats.org/spreadsheetml/2006/main" count="665" uniqueCount="253">
  <si>
    <t>صندوق سرمایه گذاری سهامی اهرمی پیشران پارسیان</t>
  </si>
  <si>
    <t>صورت وضعیت پرتفوی</t>
  </si>
  <si>
    <t>برای ماه منتهی به 1403/08/27</t>
  </si>
  <si>
    <t>-1</t>
  </si>
  <si>
    <t>سرمایه گذاری ها</t>
  </si>
  <si>
    <t>-1-1</t>
  </si>
  <si>
    <t>سرمایه گذاری در سهام و حق تقدم سهام</t>
  </si>
  <si>
    <t>1403/07/27</t>
  </si>
  <si>
    <t>تغییرات طی دوره</t>
  </si>
  <si>
    <t>1403/08/27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</si>
  <si>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</si>
  <si>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</si>
  <si>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</si>
  <si>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</si>
  <si>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</si>
  <si>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</si>
  <si>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</si>
  <si>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</si>
  <si>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</si>
  <si>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</si>
  <si>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ترانسفو</t>
  </si>
  <si>
    <t>ایران‌ خودرو</t>
  </si>
  <si>
    <t>بانک سامان</t>
  </si>
  <si>
    <t>بانک ملت</t>
  </si>
  <si>
    <t>بانک‌اقتصادنوین‌</t>
  </si>
  <si>
    <t>بورس اوراق بهادار تهران</t>
  </si>
  <si>
    <t>بیمه اتکایی ایران معین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</si>
  <si>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</si>
  <si>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</si>
  <si>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</si>
  <si>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</si>
  <si>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پارس</t>
  </si>
  <si>
    <t>پتروشیمی‌شیراز</t>
  </si>
  <si>
    <t>پلیمر آریا ساسول</t>
  </si>
  <si>
    <t>پویا زرکان آق دره</t>
  </si>
  <si>
    <t>توسعه‌معادن‌وفلزات‌</t>
  </si>
  <si>
    <t>تولید ژلاتین کپسول ایران</t>
  </si>
  <si>
    <t>چرخشگر</t>
  </si>
  <si>
    <t>ذوب آهن اصفهان</t>
  </si>
  <si>
    <t>زامیاد</t>
  </si>
  <si>
    <t>س. نفت و گاز و پتروشیمی تأمین</t>
  </si>
  <si>
    <t>سایپا</t>
  </si>
  <si>
    <t>سرمایه گذاری تامین اجتماعی</t>
  </si>
  <si>
    <t>سرمایه‌گذاری‌غدیر(هلدینگ‌</t>
  </si>
  <si>
    <t>سیمان آبیک</t>
  </si>
  <si>
    <t>سیمان فارس و خوزستان</t>
  </si>
  <si>
    <t>سیمان‌ صوفیان‌</t>
  </si>
  <si>
    <t>سیمان‌هرمزگان‌</t>
  </si>
  <si>
    <t>سیمرغ</t>
  </si>
  <si>
    <t>شرکت س استان آذربایجان غربی</t>
  </si>
  <si>
    <t>شرکت صنایع غذایی مینو شرق</t>
  </si>
  <si>
    <t>صنایع پتروشیمی خلیج فارس</t>
  </si>
  <si>
    <t>فرابورس ایران</t>
  </si>
  <si>
    <t>فولاد  خوزستان</t>
  </si>
  <si>
    <t>گروه مدیریت سرمایه گذاری امید</t>
  </si>
  <si>
    <t>گسترش سوخت سبززاگرس(سهامی عام)</t>
  </si>
  <si>
    <t>گسترش‌سرمایه‌گذاری‌ایران‌خودرو</t>
  </si>
  <si>
    <t>مبین انرژی خلیج فارس</t>
  </si>
  <si>
    <t>مخابرات ایران</t>
  </si>
  <si>
    <t>معدنی‌ املاح‌  ایران‌</t>
  </si>
  <si>
    <t>ملی کشت و صنعت و دامپروری پارس</t>
  </si>
  <si>
    <t>ملی‌ صنایع‌ مس‌ ایران‌</t>
  </si>
  <si>
    <t>نخریسی و نساجی خسروی خراسان</t>
  </si>
  <si>
    <t>نورایستا پلاستیک</t>
  </si>
  <si>
    <t>کاشی‌ وسرامیک‌ حافظ‌</t>
  </si>
  <si>
    <t>کشتیرانی جمهوری اسلامی ایران</t>
  </si>
  <si>
    <t>کویر تایر</t>
  </si>
  <si>
    <t>فولاد مبارکه اصفهان</t>
  </si>
  <si>
    <t>پتروشیمی پردیس</t>
  </si>
  <si>
    <t>داروسازی‌ فارابی‌</t>
  </si>
  <si>
    <t>سرمایه گذاری صدرتامین</t>
  </si>
  <si>
    <t>سرمایه گذاری مس سرچشمه</t>
  </si>
  <si>
    <t>جمع</t>
  </si>
  <si>
    <t>نام سهام</t>
  </si>
  <si>
    <t>نرخ سود موثر</t>
  </si>
  <si>
    <t>-2-1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</si>
  <si>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</si>
  <si>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</si>
  <si>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</si>
  <si>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</si>
  <si>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</si>
  <si>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</si>
  <si>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</si>
  <si>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</si>
  <si>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</si>
  <si>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</si>
  <si>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خزانه-م12بودجه02-050916</t>
  </si>
  <si>
    <t>بله</t>
  </si>
  <si>
    <t>1402/12/29</t>
  </si>
  <si>
    <t>1405/09/16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</si>
  <si>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</si>
  <si>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</si>
  <si>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</si>
  <si>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</si>
  <si>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</si>
  <si>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</si>
  <si>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</si>
  <si>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</si>
  <si>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</si>
  <si>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</si>
  <si>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</si>
  <si>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</si>
  <si>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</si>
  <si>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</si>
  <si>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</si>
  <si>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</si>
  <si>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</si>
  <si>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</si>
  <si>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</si>
  <si>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</si>
  <si>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</si>
  <si>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</si>
  <si>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</si>
  <si>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</si>
  <si>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</si>
  <si>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</si>
  <si>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</si>
  <si>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</si>
  <si>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</si>
  <si>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</si>
  <si>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</si>
  <si>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</si>
  <si>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</si>
  <si>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</si>
  <si>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کاشی‌ پارس‌</t>
  </si>
  <si>
    <t>توسعه معادن وص.معدنی خاورمیانه</t>
  </si>
  <si>
    <t>ایران‌یاساتایرورابر</t>
  </si>
  <si>
    <t>سپید ماکیان</t>
  </si>
  <si>
    <t>ح . معدنی‌وصنعتی‌چادرملو</t>
  </si>
  <si>
    <t>کالسیمین‌</t>
  </si>
  <si>
    <t>گسترش نفت و گاز پارسیان</t>
  </si>
  <si>
    <t>سرامیک‌های‌صنعتی‌اردکان‌</t>
  </si>
  <si>
    <t>معدنی‌وصنعتی‌چادرملو</t>
  </si>
  <si>
    <t>شیشه‌ همدان‌</t>
  </si>
  <si>
    <t>صنایع پتروشیمی دهدشت</t>
  </si>
  <si>
    <t>پتروشیمی نوری</t>
  </si>
  <si>
    <t>سیمان‌اصفهان‌</t>
  </si>
  <si>
    <t>پتروشیمی بوعلی سینا</t>
  </si>
  <si>
    <t>داروسازی دانا</t>
  </si>
  <si>
    <t>سرمایه گذاری پارس آریان</t>
  </si>
  <si>
    <t>سیمان‌سپاهان‌</t>
  </si>
  <si>
    <t>صنعت غذایی کورش</t>
  </si>
  <si>
    <t>بهمن  دیزل</t>
  </si>
  <si>
    <t>بانک تجارت</t>
  </si>
  <si>
    <t>گواهی سپرده کالایی شمش طلا</t>
  </si>
  <si>
    <t>-2-2</t>
  </si>
  <si>
    <t>درآمد سود صندوق</t>
  </si>
  <si>
    <t>صندوق س. طلای سرخ نوویرا</t>
  </si>
  <si>
    <t>درآمد حاصل از سرمایه­گذاری در اوراق بهادار با درآمد ثابت:</t>
  </si>
  <si>
    <t>عنوان</t>
  </si>
  <si>
    <t>درآمد سود اوراق</t>
  </si>
  <si>
    <t>مرابحه اورند پیشرو-لوتوس051118</t>
  </si>
  <si>
    <t>اجاره اهداف لوتوس14061104</t>
  </si>
  <si>
    <t>مرابحه بسپارشیمی سپیدان061020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</si>
  <si>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</si>
  <si>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</si>
  <si>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</si>
  <si>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</si>
  <si>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</si>
  <si>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</si>
  <si>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</si>
  <si>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</si>
  <si>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</si>
  <si>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</si>
  <si>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</si>
  <si>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</si>
  <si>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</si>
  <si>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1403/04/11</t>
  </si>
  <si>
    <t>1403/04/23</t>
  </si>
  <si>
    <t>1403/04/31</t>
  </si>
  <si>
    <t>1403/04/13</t>
  </si>
  <si>
    <t>1403/01/28</t>
  </si>
  <si>
    <t>1403/03/31</t>
  </si>
  <si>
    <t>1403/02/30</t>
  </si>
  <si>
    <t>1403/07/11</t>
  </si>
  <si>
    <t>1403/04/19</t>
  </si>
  <si>
    <t>1403/04/27</t>
  </si>
  <si>
    <t>1403/04/30</t>
  </si>
  <si>
    <t>1403/04/16</t>
  </si>
  <si>
    <t>1403/04/28</t>
  </si>
  <si>
    <t>1403/04/06</t>
  </si>
  <si>
    <t>1403/03/13</t>
  </si>
  <si>
    <t>1403/03/30</t>
  </si>
  <si>
    <t>1403/04/24</t>
  </si>
  <si>
    <t>1403/07/30</t>
  </si>
  <si>
    <t>1403/06/18</t>
  </si>
  <si>
    <t>1403/03/02</t>
  </si>
  <si>
    <t>1403/07/08</t>
  </si>
  <si>
    <t>1403/04/12</t>
  </si>
  <si>
    <t>1403/01/30</t>
  </si>
  <si>
    <t>1403/02/16</t>
  </si>
  <si>
    <t>1403/03/19</t>
  </si>
  <si>
    <t>1403/07/28</t>
  </si>
  <si>
    <t>1403/04/20</t>
  </si>
  <si>
    <t>1403/05/14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</si>
  <si>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</si>
  <si>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</si>
  <si>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</si>
  <si>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</si>
  <si>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</si>
  <si>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1405/11/18</t>
  </si>
  <si>
    <t>1406/11/04</t>
  </si>
  <si>
    <t>1406/10/20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</si>
  <si>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</si>
  <si>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</si>
  <si>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</si>
  <si>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</si>
  <si>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</si>
  <si>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</si>
  <si>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</si>
  <si>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</si>
  <si>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</si>
  <si>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</si>
  <si>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‫1403/07/27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</si>
  <si>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</si>
  <si>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</si>
  <si>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</si>
  <si>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</si>
  <si>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</si>
  <si>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</si>
  <si>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</si>
  <si>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</si>
  <si>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</si>
  <si>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</si>
  <si>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</si>
  <si>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</si>
  <si>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</si>
  <si>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</si>
  <si>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</si>
  <si>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</si>
  <si>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</si>
  <si>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</si>
  <si>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</si>
  <si>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</si>
  <si>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</si>
  <si>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</si>
  <si>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‫درآمد سود اوراق</t>
  </si>
  <si>
    <t>‫درآمد تغییر ارزش</t>
  </si>
  <si>
    <t>‫درآمد فروش</t>
  </si>
  <si>
    <t>درآمد حاصل ازگواهی سپرده کالایی</t>
  </si>
  <si>
    <t>بانک پارسیان</t>
  </si>
  <si>
    <t xml:space="preserve"> بانک تجارت</t>
  </si>
  <si>
    <t>بانک اقتصاد نوین</t>
  </si>
  <si>
    <t xml:space="preserve">بانک ملت </t>
  </si>
  <si>
    <t>6-2</t>
  </si>
  <si>
    <t>‫3-2- درآمد حاصل از سرمایه گذاری در گواهی سپرده کالایی سکه و شمش طلا:</t>
  </si>
  <si>
    <t>-6-2</t>
  </si>
  <si>
    <t>‫1403/08/27</t>
  </si>
  <si>
    <t>درآمد حاصل از سرمایه گذاری در واحدهای صندوق</t>
  </si>
  <si>
    <t xml:space="preserve"> بانک پارسیان</t>
  </si>
  <si>
    <t xml:space="preserve"> بانک ملت</t>
  </si>
  <si>
    <t xml:space="preserve"> بانک تجارت </t>
  </si>
  <si>
    <t xml:space="preserve"> بانک اقتصاد 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</si>
</sst>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0.00_);[Red]\(0.00\)"/>
  </numFmts>
  <fonts count="1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20"/>
      <color rgb="FF000000"/>
      <name val="Arial"/>
      <family val="2"/>
    </font>
    <font>
      <b/>
      <sz val="20"/>
      <color rgb="FF000000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</cellStyleXfs>
  <cellXfs count="17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6" fillId="0" borderId="0" xfId="0" applyFont="1"/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6" fillId="0" borderId="0" xfId="0" applyNumberFormat="1" applyFont="1"/>
    <xf numFmtId="37" fontId="9" fillId="0" borderId="7" xfId="0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3" fontId="10" fillId="0" borderId="0" xfId="0" applyNumberFormat="1" applyFont="1"/>
    <xf numFmtId="37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6" fillId="0" borderId="0" xfId="1" applyFont="1" applyFill="1"/>
    <xf numFmtId="37" fontId="9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11" fillId="0" borderId="0" xfId="0" applyFont="1"/>
    <xf numFmtId="2" fontId="9" fillId="0" borderId="0" xfId="0" applyNumberFormat="1" applyFont="1" applyAlignment="1">
      <alignment horizontal="center" vertical="center"/>
    </xf>
    <xf numFmtId="37" fontId="6" fillId="0" borderId="0" xfId="0" applyNumberFormat="1" applyFont="1"/>
    <xf numFmtId="37" fontId="9" fillId="0" borderId="10" xfId="0" applyNumberFormat="1" applyFont="1" applyBorder="1" applyAlignment="1">
      <alignment horizontal="center" vertical="center"/>
    </xf>
    <xf numFmtId="43" fontId="9" fillId="0" borderId="10" xfId="1" applyFont="1" applyBorder="1" applyAlignment="1">
      <alignment horizontal="center" vertical="center"/>
    </xf>
    <xf numFmtId="37" fontId="9" fillId="0" borderId="11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37" fontId="9" fillId="0" borderId="12" xfId="0" applyNumberFormat="1" applyFont="1" applyBorder="1" applyAlignment="1">
      <alignment horizontal="center" vertical="center"/>
    </xf>
    <xf numFmtId="164" fontId="9" fillId="0" borderId="12" xfId="1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164" fontId="6" fillId="0" borderId="0" xfId="1" applyNumberFormat="1" applyFont="1"/>
    <xf numFmtId="3" fontId="0" fillId="0" borderId="0" xfId="0" applyNumberFormat="1"/>
    <xf numFmtId="2" fontId="6" fillId="0" borderId="0" xfId="0" applyNumberFormat="1" applyFont="1"/>
    <xf numFmtId="3" fontId="12" fillId="0" borderId="0" xfId="0" applyNumberFormat="1" applyFont="1"/>
    <xf numFmtId="164" fontId="6" fillId="0" borderId="0" xfId="0" applyNumberFormat="1" applyFont="1"/>
    <xf numFmtId="165" fontId="12" fillId="0" borderId="0" xfId="1" applyNumberFormat="1" applyFont="1"/>
    <xf numFmtId="43" fontId="6" fillId="0" borderId="0" xfId="0" applyNumberFormat="1" applyFont="1"/>
    <xf numFmtId="166" fontId="6" fillId="0" borderId="0" xfId="0" applyNumberFormat="1" applyFont="1"/>
    <xf numFmtId="0" fontId="6" fillId="0" borderId="0" xfId="2" applyFont="1"/>
    <xf numFmtId="37" fontId="8" fillId="0" borderId="7" xfId="2" applyNumberFormat="1" applyFont="1" applyBorder="1" applyAlignment="1">
      <alignment horizontal="center" vertical="center" wrapText="1"/>
    </xf>
    <xf numFmtId="43" fontId="9" fillId="0" borderId="0" xfId="3" applyFont="1" applyAlignment="1">
      <alignment horizontal="center" vertical="center"/>
    </xf>
    <xf numFmtId="37" fontId="9" fillId="0" borderId="0" xfId="2" applyNumberFormat="1" applyFont="1" applyAlignment="1">
      <alignment horizontal="center" vertical="center"/>
    </xf>
    <xf numFmtId="37" fontId="9" fillId="0" borderId="10" xfId="2" applyNumberFormat="1" applyFont="1" applyBorder="1" applyAlignment="1">
      <alignment horizontal="center" vertical="center"/>
    </xf>
    <xf numFmtId="43" fontId="9" fillId="0" borderId="10" xfId="3" applyFont="1" applyBorder="1" applyAlignment="1">
      <alignment horizontal="center" vertical="center"/>
    </xf>
    <xf numFmtId="37" fontId="9" fillId="0" borderId="12" xfId="2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164" fontId="9" fillId="0" borderId="10" xfId="1" applyNumberFormat="1" applyFont="1" applyBorder="1" applyAlignment="1">
      <alignment horizontal="center" vertical="center"/>
    </xf>
    <xf numFmtId="164" fontId="6" fillId="0" borderId="0" xfId="1" applyNumberFormat="1" applyFont="1" applyAlignment="1">
      <alignment horizontal="center"/>
    </xf>
    <xf numFmtId="0" fontId="4" fillId="0" borderId="0" xfId="0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8" fontId="0" fillId="0" borderId="0" xfId="0" applyNumberFormat="1" applyAlignment="1">
      <alignment horizontal="left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Alignment="1">
      <alignment horizontal="right" vertical="top"/>
    </xf>
    <xf numFmtId="38" fontId="4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38" fontId="4" fillId="0" borderId="2" xfId="0" applyNumberFormat="1" applyFont="1" applyBorder="1" applyAlignment="1">
      <alignment vertical="top"/>
    </xf>
    <xf numFmtId="38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8" fontId="4" fillId="0" borderId="0" xfId="0" applyNumberFormat="1" applyFont="1" applyAlignment="1">
      <alignment vertical="top"/>
    </xf>
    <xf numFmtId="38" fontId="4" fillId="0" borderId="0" xfId="0" applyNumberFormat="1" applyFont="1" applyAlignment="1">
      <alignment horizontal="right" vertical="top"/>
    </xf>
    <xf numFmtId="38" fontId="4" fillId="0" borderId="4" xfId="0" applyNumberFormat="1" applyFont="1" applyBorder="1" applyAlignment="1">
      <alignment horizontal="right" vertical="top"/>
    </xf>
    <xf numFmtId="0" fontId="0" fillId="0" borderId="0" xfId="0" applyAlignment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Border="1" applyAlignment="1">
      <alignment horizontal="right" vertical="top" indent="1"/>
    </xf>
    <xf numFmtId="40" fontId="0" fillId="0" borderId="0" xfId="0" applyNumberFormat="1" applyAlignment="1">
      <alignment horizontal="left"/>
    </xf>
    <xf numFmtId="40" fontId="3" fillId="0" borderId="3" xfId="0" applyNumberFormat="1" applyFont="1" applyFill="1" applyBorder="1" applyAlignment="1">
      <alignment horizontal="center" vertical="center"/>
    </xf>
    <xf numFmtId="40" fontId="4" fillId="0" borderId="2" xfId="0" applyNumberFormat="1" applyFont="1" applyFill="1" applyBorder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40" fontId="4" fillId="0" borderId="2" xfId="0" applyNumberFormat="1" applyFont="1" applyBorder="1" applyAlignment="1">
      <alignment horizontal="right" vertical="top"/>
    </xf>
    <xf numFmtId="38" fontId="0" fillId="0" borderId="0" xfId="0" applyNumberFormat="1"/>
    <xf numFmtId="38" fontId="4" fillId="0" borderId="4" xfId="0" applyNumberFormat="1" applyFont="1" applyBorder="1" applyAlignment="1">
      <alignment vertical="top"/>
    </xf>
    <xf numFmtId="38" fontId="4" fillId="0" borderId="0" xfId="0" applyNumberFormat="1" applyFont="1" applyBorder="1" applyAlignment="1">
      <alignment horizontal="right" vertical="top"/>
    </xf>
    <xf numFmtId="37" fontId="9" fillId="0" borderId="0" xfId="2" applyNumberFormat="1" applyFont="1" applyAlignment="1">
      <alignment horizontal="right" vertical="center" wrapText="1"/>
    </xf>
    <xf numFmtId="38" fontId="4" fillId="0" borderId="11" xfId="0" applyNumberFormat="1" applyFont="1" applyFill="1" applyBorder="1" applyAlignment="1">
      <alignment horizontal="right" vertical="top"/>
    </xf>
    <xf numFmtId="38" fontId="3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6" fillId="0" borderId="0" xfId="4" applyAlignment="1">
      <alignment horizontal="left"/>
    </xf>
    <xf numFmtId="40" fontId="4" fillId="0" borderId="11" xfId="4" applyNumberFormat="1" applyFont="1" applyBorder="1" applyAlignment="1">
      <alignment horizontal="right" vertical="top"/>
    </xf>
    <xf numFmtId="3" fontId="4" fillId="0" borderId="5" xfId="4" applyNumberFormat="1" applyFont="1" applyBorder="1" applyAlignment="1">
      <alignment horizontal="right" vertical="top"/>
    </xf>
    <xf numFmtId="4" fontId="4" fillId="0" borderId="5" xfId="4" applyNumberFormat="1" applyFont="1" applyBorder="1" applyAlignment="1">
      <alignment horizontal="right" vertical="top"/>
    </xf>
    <xf numFmtId="40" fontId="4" fillId="0" borderId="0" xfId="4" applyNumberFormat="1" applyFont="1" applyAlignment="1">
      <alignment horizontal="right" vertical="top"/>
    </xf>
    <xf numFmtId="3" fontId="4" fillId="0" borderId="6" xfId="4" applyNumberFormat="1" applyFont="1" applyBorder="1" applyAlignment="1">
      <alignment horizontal="right" vertical="top"/>
    </xf>
    <xf numFmtId="4" fontId="4" fillId="0" borderId="6" xfId="4" applyNumberFormat="1" applyFont="1" applyBorder="1" applyAlignment="1">
      <alignment horizontal="right" vertical="top"/>
    </xf>
    <xf numFmtId="0" fontId="3" fillId="0" borderId="6" xfId="4" applyFont="1" applyBorder="1" applyAlignment="1">
      <alignment horizontal="center" vertical="center"/>
    </xf>
    <xf numFmtId="0" fontId="16" fillId="0" borderId="2" xfId="4" applyBorder="1" applyAlignment="1">
      <alignment horizontal="left"/>
    </xf>
    <xf numFmtId="0" fontId="3" fillId="0" borderId="4" xfId="4" applyFont="1" applyBorder="1" applyAlignment="1">
      <alignment horizontal="center" vertical="center"/>
    </xf>
    <xf numFmtId="0" fontId="2" fillId="0" borderId="0" xfId="4" applyFont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37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right" vertical="top"/>
    </xf>
    <xf numFmtId="40" fontId="4" fillId="0" borderId="0" xfId="0" applyNumberFormat="1" applyFont="1" applyFill="1" applyBorder="1" applyAlignment="1">
      <alignment horizontal="right" vertical="top"/>
    </xf>
    <xf numFmtId="40" fontId="4" fillId="0" borderId="0" xfId="0" applyNumberFormat="1" applyFont="1" applyBorder="1" applyAlignment="1">
      <alignment horizontal="right" vertical="top"/>
    </xf>
    <xf numFmtId="38" fontId="0" fillId="0" borderId="0" xfId="0" applyNumberFormat="1" applyBorder="1" applyAlignment="1">
      <alignment horizontal="left"/>
    </xf>
    <xf numFmtId="0" fontId="6" fillId="0" borderId="0" xfId="2" applyFont="1" applyBorder="1"/>
    <xf numFmtId="0" fontId="3" fillId="0" borderId="0" xfId="4" applyFont="1" applyBorder="1" applyAlignment="1">
      <alignment vertical="center"/>
    </xf>
    <xf numFmtId="3" fontId="6" fillId="0" borderId="0" xfId="2" applyNumberFormat="1" applyFont="1" applyBorder="1"/>
    <xf numFmtId="38" fontId="0" fillId="0" borderId="0" xfId="0" applyNumberFormat="1" applyAlignment="1">
      <alignment horizontal="right"/>
    </xf>
    <xf numFmtId="0" fontId="4" fillId="0" borderId="2" xfId="0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3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43" fontId="9" fillId="0" borderId="11" xfId="1" applyFont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top"/>
    </xf>
    <xf numFmtId="0" fontId="15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right" vertical="top" inden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7" fontId="9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0" fontId="6" fillId="0" borderId="8" xfId="0" applyFont="1" applyBorder="1"/>
    <xf numFmtId="0" fontId="9" fillId="0" borderId="0" xfId="0" applyFont="1" applyAlignment="1">
      <alignment horizontal="center" vertical="center"/>
    </xf>
    <xf numFmtId="37" fontId="9" fillId="0" borderId="7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/>
    </xf>
    <xf numFmtId="37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6" fillId="0" borderId="0" xfId="0" applyFont="1"/>
    <xf numFmtId="37" fontId="9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top" inden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right" vertical="center"/>
    </xf>
    <xf numFmtId="0" fontId="3" fillId="0" borderId="4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4" fillId="0" borderId="6" xfId="4" applyFont="1" applyBorder="1" applyAlignment="1">
      <alignment horizontal="right" vertical="top"/>
    </xf>
    <xf numFmtId="3" fontId="4" fillId="0" borderId="2" xfId="4" applyNumberFormat="1" applyFont="1" applyBorder="1" applyAlignment="1">
      <alignment horizontal="right" vertical="top"/>
    </xf>
    <xf numFmtId="3" fontId="4" fillId="0" borderId="6" xfId="4" applyNumberFormat="1" applyFont="1" applyBorder="1" applyAlignment="1">
      <alignment horizontal="right" vertical="top"/>
    </xf>
    <xf numFmtId="37" fontId="8" fillId="0" borderId="0" xfId="2" applyNumberFormat="1" applyFont="1" applyAlignment="1">
      <alignment horizontal="right" vertical="center"/>
    </xf>
    <xf numFmtId="0" fontId="6" fillId="0" borderId="0" xfId="2" applyFont="1"/>
    <xf numFmtId="0" fontId="3" fillId="0" borderId="1" xfId="0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right" vertical="top"/>
    </xf>
  </cellXfs>
  <cellStyles count="5">
    <cellStyle name="Comma" xfId="1" builtinId="3"/>
    <cellStyle name="Comma 2" xfId="3" xr:uid="{2F4D6C5F-FCA4-4620-9D95-4C64012CDF29}"/>
    <cellStyle name="Normal" xfId="0" builtinId="0"/>
    <cellStyle name="Normal 2" xfId="2" xr:uid="{9A299BC1-5534-4B2B-8C40-05B8BCEBB532}"/>
    <cellStyle name="Normal 3" xfId="4" xr:uid="{FF2765BD-9910-468E-AB9D-F581300EAE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7"/>
  <sheetViews>
    <sheetView rightToLeft="1" tabSelected="1" view="pageBreakPreview" zoomScale="118" zoomScaleNormal="100" zoomScaleSheetLayoutView="118" workbookViewId="0">
      <selection activeCell="A10" sqref="A10"/>
    </sheetView>
  </sheetViews>
  <sheetFormatPr defaultRowHeight="12.75"/>
  <cols>
    <col min="1" max="3" width="58.28515625" customWidth="1"/>
  </cols>
  <sheetData>
    <row r="1" spans="1:3" ht="29.1" customHeight="1">
      <c r="A1" s="132" t="s">
        <v>0</v>
      </c>
      <c r="B1" s="132"/>
      <c r="C1" s="132"/>
    </row>
    <row r="2" spans="1:3" ht="21.75" customHeight="1">
      <c r="A2" s="132"/>
      <c r="B2" s="132"/>
      <c r="C2" s="132"/>
    </row>
    <row r="3" spans="1:3" ht="21.75" customHeight="1">
      <c r="A3" s="132"/>
      <c r="B3" s="132"/>
      <c r="C3" s="132"/>
    </row>
    <row r="4" spans="1:3" ht="33.75" customHeight="1">
      <c r="A4" s="132"/>
      <c r="B4" s="132"/>
      <c r="C4" s="132"/>
    </row>
    <row r="5" spans="1:3" ht="123.6" customHeight="1">
      <c r="A5" s="132" t="s">
        <v>1</v>
      </c>
      <c r="B5" s="132"/>
      <c r="C5" s="132"/>
    </row>
    <row r="6" spans="1:3" ht="123.6" customHeight="1">
      <c r="A6" s="132" t="s">
        <v>2</v>
      </c>
      <c r="B6" s="132"/>
      <c r="C6" s="132"/>
    </row>
    <row r="7" spans="1:3" ht="29.1" customHeight="1">
      <c r="A7" s="63"/>
      <c r="B7" s="63"/>
      <c r="C7" s="63"/>
    </row>
  </sheetData>
  <mergeCells count="3">
    <mergeCell ref="A5:C5"/>
    <mergeCell ref="A6:C6"/>
    <mergeCell ref="A1:C4"/>
  </mergeCells>
  <pageMargins left="0.39" right="0.39" top="0.39" bottom="0.39" header="0" footer="0"/>
  <pageSetup scale="7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R14"/>
  <sheetViews>
    <sheetView rightToLeft="1" topLeftCell="A4" workbookViewId="0">
      <selection activeCell="V27" sqref="V27"/>
    </sheetView>
  </sheetViews>
  <sheetFormatPr defaultRowHeight="12.75"/>
  <cols>
    <col min="1" max="1" width="5.140625" customWidth="1"/>
    <col min="2" max="2" width="26.8554687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18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4.45" customHeight="1"/>
    <row r="5" spans="1:18" ht="24">
      <c r="A5" s="114" t="s">
        <v>113</v>
      </c>
      <c r="B5" s="153" t="s">
        <v>148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18" ht="21">
      <c r="D6" s="154" t="s">
        <v>118</v>
      </c>
      <c r="E6" s="154"/>
      <c r="F6" s="154"/>
      <c r="G6" s="154"/>
      <c r="H6" s="154"/>
      <c r="I6" s="154"/>
      <c r="J6" s="154"/>
      <c r="L6" s="154" t="s">
        <v>119</v>
      </c>
      <c r="M6" s="154"/>
      <c r="N6" s="154"/>
      <c r="O6" s="154"/>
      <c r="P6" s="154"/>
      <c r="Q6" s="154"/>
      <c r="R6" s="154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54" t="s">
        <v>149</v>
      </c>
      <c r="B8" s="154"/>
      <c r="D8" s="2" t="s">
        <v>150</v>
      </c>
      <c r="F8" s="2" t="s">
        <v>122</v>
      </c>
      <c r="H8" s="2" t="s">
        <v>123</v>
      </c>
      <c r="J8" s="2" t="s">
        <v>72</v>
      </c>
      <c r="L8" s="2" t="s">
        <v>150</v>
      </c>
      <c r="N8" s="2" t="s">
        <v>122</v>
      </c>
      <c r="P8" s="2" t="s">
        <v>123</v>
      </c>
      <c r="R8" s="2" t="s">
        <v>72</v>
      </c>
    </row>
    <row r="9" spans="1:18" ht="21.75" customHeight="1">
      <c r="A9" s="157" t="s">
        <v>90</v>
      </c>
      <c r="B9" s="157"/>
      <c r="D9" s="6">
        <v>241431273</v>
      </c>
      <c r="F9" s="6">
        <v>-65308563</v>
      </c>
      <c r="H9" s="6">
        <v>51349346</v>
      </c>
      <c r="J9" s="6">
        <v>227472056</v>
      </c>
      <c r="L9" s="6">
        <v>4427121054</v>
      </c>
      <c r="N9" s="6">
        <v>16890264</v>
      </c>
      <c r="P9" s="6">
        <v>114801702</v>
      </c>
      <c r="R9" s="6">
        <v>4558813020</v>
      </c>
    </row>
    <row r="10" spans="1:18" ht="21.75" customHeight="1">
      <c r="A10" s="148" t="s">
        <v>151</v>
      </c>
      <c r="B10" s="148"/>
      <c r="D10" s="9">
        <v>0</v>
      </c>
      <c r="F10" s="9">
        <v>0</v>
      </c>
      <c r="H10" s="9">
        <v>0</v>
      </c>
      <c r="J10" s="9">
        <v>0</v>
      </c>
      <c r="L10" s="9">
        <v>910276686</v>
      </c>
      <c r="N10" s="9">
        <v>0</v>
      </c>
      <c r="P10" s="9">
        <v>2798384313</v>
      </c>
      <c r="R10" s="9">
        <v>3708660999</v>
      </c>
    </row>
    <row r="11" spans="1:18" ht="21.75" customHeight="1">
      <c r="A11" s="148" t="s">
        <v>152</v>
      </c>
      <c r="B11" s="148"/>
      <c r="D11" s="9">
        <v>0</v>
      </c>
      <c r="F11" s="9">
        <v>0</v>
      </c>
      <c r="H11" s="9">
        <v>0</v>
      </c>
      <c r="J11" s="9">
        <v>0</v>
      </c>
      <c r="L11" s="9">
        <v>324613563</v>
      </c>
      <c r="N11" s="9">
        <v>0</v>
      </c>
      <c r="P11" s="9">
        <v>137475079</v>
      </c>
      <c r="R11" s="9">
        <v>462088642</v>
      </c>
    </row>
    <row r="12" spans="1:18" ht="21.75" customHeight="1">
      <c r="A12" s="148" t="s">
        <v>153</v>
      </c>
      <c r="B12" s="148"/>
      <c r="D12" s="9">
        <v>0</v>
      </c>
      <c r="F12" s="9">
        <v>0</v>
      </c>
      <c r="H12" s="9">
        <v>0</v>
      </c>
      <c r="J12" s="9">
        <v>0</v>
      </c>
      <c r="L12" s="9">
        <v>216924658</v>
      </c>
      <c r="N12" s="9">
        <v>0</v>
      </c>
      <c r="P12" s="9">
        <v>61988763</v>
      </c>
      <c r="R12" s="9">
        <v>278913421</v>
      </c>
    </row>
    <row r="13" spans="1:18" ht="21.75" customHeight="1">
      <c r="A13" s="158" t="s">
        <v>86</v>
      </c>
      <c r="B13" s="158"/>
      <c r="D13" s="13">
        <v>0</v>
      </c>
      <c r="F13" s="13">
        <v>2437658094</v>
      </c>
      <c r="H13" s="13">
        <v>0</v>
      </c>
      <c r="J13" s="13">
        <v>2437658094</v>
      </c>
      <c r="L13" s="13">
        <v>0</v>
      </c>
      <c r="N13" s="13">
        <v>2699604115</v>
      </c>
      <c r="P13" s="13">
        <v>0</v>
      </c>
      <c r="R13" s="13">
        <v>2699604115</v>
      </c>
    </row>
    <row r="14" spans="1:18" ht="21.75" customHeight="1">
      <c r="A14" s="155" t="s">
        <v>72</v>
      </c>
      <c r="B14" s="155"/>
      <c r="D14" s="16">
        <v>241431273</v>
      </c>
      <c r="F14" s="16">
        <v>2372349531</v>
      </c>
      <c r="H14" s="16">
        <v>51349346</v>
      </c>
      <c r="J14" s="16">
        <v>2665130150</v>
      </c>
      <c r="L14" s="16">
        <v>5878935961</v>
      </c>
      <c r="N14" s="16">
        <v>2716494379</v>
      </c>
      <c r="P14" s="16">
        <v>3112649857</v>
      </c>
      <c r="R14" s="16">
        <v>11708080197</v>
      </c>
    </row>
  </sheetData>
  <mergeCells count="13">
    <mergeCell ref="A13:B13"/>
    <mergeCell ref="A14:B14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J12"/>
  <sheetViews>
    <sheetView rightToLeft="1" workbookViewId="0">
      <selection activeCell="R10" sqref="R10"/>
    </sheetView>
  </sheetViews>
  <sheetFormatPr defaultRowHeight="12.75"/>
  <cols>
    <col min="1" max="1" width="5.140625" customWidth="1"/>
    <col min="2" max="2" width="17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4.45" customHeight="1"/>
    <row r="5" spans="1:10" ht="24">
      <c r="A5" s="114" t="s">
        <v>158</v>
      </c>
      <c r="B5" s="153" t="s">
        <v>154</v>
      </c>
      <c r="C5" s="153"/>
      <c r="D5" s="153"/>
      <c r="E5" s="153"/>
      <c r="F5" s="153"/>
      <c r="G5" s="153"/>
      <c r="H5" s="153"/>
      <c r="I5" s="153"/>
      <c r="J5" s="153"/>
    </row>
    <row r="6" spans="1:10" ht="21">
      <c r="D6" s="154" t="s">
        <v>118</v>
      </c>
      <c r="E6" s="154"/>
      <c r="F6" s="154"/>
      <c r="H6" s="154" t="s">
        <v>119</v>
      </c>
      <c r="I6" s="154"/>
      <c r="J6" s="154"/>
    </row>
    <row r="7" spans="1:10" ht="36.4" customHeight="1">
      <c r="A7" s="154" t="s">
        <v>155</v>
      </c>
      <c r="B7" s="154"/>
      <c r="D7" s="19" t="s">
        <v>156</v>
      </c>
      <c r="E7" s="3"/>
      <c r="F7" s="19" t="s">
        <v>157</v>
      </c>
      <c r="H7" s="19" t="s">
        <v>156</v>
      </c>
      <c r="I7" s="3"/>
      <c r="J7" s="19" t="s">
        <v>157</v>
      </c>
    </row>
    <row r="8" spans="1:10" ht="23.25" customHeight="1">
      <c r="A8" s="157" t="s">
        <v>249</v>
      </c>
      <c r="B8" s="157"/>
      <c r="D8" s="6">
        <v>3936675</v>
      </c>
      <c r="F8" s="7"/>
      <c r="H8" s="6">
        <v>505219096</v>
      </c>
      <c r="J8" s="7"/>
    </row>
    <row r="9" spans="1:10" ht="18.75">
      <c r="A9" s="148" t="s">
        <v>242</v>
      </c>
      <c r="B9" s="148"/>
      <c r="D9" s="9">
        <v>173005</v>
      </c>
      <c r="F9" s="10"/>
      <c r="H9" s="9">
        <v>23412815</v>
      </c>
      <c r="J9" s="10"/>
    </row>
    <row r="10" spans="1:10" ht="21.75" customHeight="1">
      <c r="A10" s="148" t="s">
        <v>250</v>
      </c>
      <c r="B10" s="148"/>
      <c r="D10" s="9">
        <v>30325</v>
      </c>
      <c r="F10" s="10"/>
      <c r="H10" s="9">
        <v>105167</v>
      </c>
      <c r="J10" s="10"/>
    </row>
    <row r="11" spans="1:10" ht="21.75" customHeight="1">
      <c r="A11" s="158" t="s">
        <v>251</v>
      </c>
      <c r="B11" s="158"/>
      <c r="D11" s="13">
        <v>3566</v>
      </c>
      <c r="F11" s="14"/>
      <c r="H11" s="13">
        <v>3566</v>
      </c>
      <c r="J11" s="14"/>
    </row>
    <row r="12" spans="1:10" ht="21.75" customHeight="1">
      <c r="A12" s="155" t="s">
        <v>72</v>
      </c>
      <c r="B12" s="155"/>
      <c r="D12" s="16">
        <v>4143571</v>
      </c>
      <c r="F12" s="16"/>
      <c r="H12" s="16">
        <v>528740644</v>
      </c>
      <c r="J12" s="16"/>
    </row>
  </sheetData>
  <mergeCells count="12">
    <mergeCell ref="A10:B10"/>
    <mergeCell ref="A11:B11"/>
    <mergeCell ref="A12:B12"/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F10"/>
  <sheetViews>
    <sheetView rightToLeft="1" workbookViewId="0">
      <selection activeCell="F23" sqref="F2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3" t="s">
        <v>0</v>
      </c>
      <c r="B1" s="133"/>
      <c r="C1" s="133"/>
      <c r="D1" s="133"/>
      <c r="E1" s="133"/>
      <c r="F1" s="133"/>
    </row>
    <row r="2" spans="1:6" ht="21.75" customHeight="1">
      <c r="A2" s="133" t="s">
        <v>99</v>
      </c>
      <c r="B2" s="133"/>
      <c r="C2" s="133"/>
      <c r="D2" s="133"/>
      <c r="E2" s="133"/>
      <c r="F2" s="133"/>
    </row>
    <row r="3" spans="1:6" ht="21.75" customHeight="1">
      <c r="A3" s="133" t="s">
        <v>2</v>
      </c>
      <c r="B3" s="133"/>
      <c r="C3" s="133"/>
      <c r="D3" s="133"/>
      <c r="E3" s="133"/>
      <c r="F3" s="133"/>
    </row>
    <row r="4" spans="1:6" ht="14.45" customHeight="1"/>
    <row r="5" spans="1:6" ht="24">
      <c r="A5" s="114" t="s">
        <v>246</v>
      </c>
      <c r="B5" s="153" t="s">
        <v>114</v>
      </c>
      <c r="C5" s="153"/>
      <c r="D5" s="153"/>
      <c r="E5" s="153"/>
      <c r="F5" s="153"/>
    </row>
    <row r="6" spans="1:6" ht="21">
      <c r="D6" s="2" t="s">
        <v>118</v>
      </c>
      <c r="F6" s="2" t="s">
        <v>9</v>
      </c>
    </row>
    <row r="7" spans="1:6" ht="14.45" customHeight="1">
      <c r="A7" s="154" t="s">
        <v>114</v>
      </c>
      <c r="B7" s="154"/>
      <c r="D7" s="4" t="s">
        <v>96</v>
      </c>
      <c r="F7" s="4" t="s">
        <v>96</v>
      </c>
    </row>
    <row r="8" spans="1:6" ht="21.75" customHeight="1">
      <c r="A8" s="157" t="s">
        <v>114</v>
      </c>
      <c r="B8" s="157"/>
      <c r="D8" s="6">
        <v>0</v>
      </c>
      <c r="F8" s="6">
        <v>540298353</v>
      </c>
    </row>
    <row r="9" spans="1:6" ht="21.75" customHeight="1">
      <c r="A9" s="158" t="s">
        <v>159</v>
      </c>
      <c r="B9" s="158"/>
      <c r="D9" s="13">
        <v>7419690</v>
      </c>
      <c r="F9" s="13">
        <v>64943620</v>
      </c>
    </row>
    <row r="10" spans="1:6" ht="21.75" customHeight="1">
      <c r="A10" s="155" t="s">
        <v>72</v>
      </c>
      <c r="B10" s="155"/>
      <c r="D10" s="16">
        <v>7419690</v>
      </c>
      <c r="F10" s="16">
        <f>SUM(F8:F9)</f>
        <v>605241973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S59"/>
  <sheetViews>
    <sheetView rightToLeft="1" workbookViewId="0">
      <selection activeCell="W11" sqref="W1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7.7109375" customWidth="1"/>
    <col min="6" max="6" width="1.28515625" customWidth="1"/>
    <col min="7" max="7" width="11.42578125" customWidth="1"/>
    <col min="8" max="8" width="1.28515625" customWidth="1"/>
    <col min="9" max="9" width="14.28515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1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4.45" customHeight="1"/>
    <row r="5" spans="1:19" ht="24">
      <c r="A5" s="153" t="s">
        <v>121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</row>
    <row r="6" spans="1:19" ht="21">
      <c r="A6" s="154" t="s">
        <v>73</v>
      </c>
      <c r="C6" s="154" t="s">
        <v>160</v>
      </c>
      <c r="D6" s="154"/>
      <c r="E6" s="154"/>
      <c r="F6" s="154"/>
      <c r="G6" s="154"/>
      <c r="I6" s="154" t="s">
        <v>118</v>
      </c>
      <c r="J6" s="154"/>
      <c r="K6" s="154"/>
      <c r="L6" s="154"/>
      <c r="M6" s="154"/>
      <c r="O6" s="154" t="s">
        <v>119</v>
      </c>
      <c r="P6" s="154"/>
      <c r="Q6" s="154"/>
      <c r="R6" s="154"/>
      <c r="S6" s="154"/>
    </row>
    <row r="7" spans="1:19" ht="42">
      <c r="A7" s="154"/>
      <c r="C7" s="19" t="s">
        <v>161</v>
      </c>
      <c r="D7" s="3"/>
      <c r="E7" s="19" t="s">
        <v>162</v>
      </c>
      <c r="F7" s="3"/>
      <c r="G7" s="19" t="s">
        <v>163</v>
      </c>
      <c r="I7" s="19" t="s">
        <v>164</v>
      </c>
      <c r="J7" s="3"/>
      <c r="K7" s="19" t="s">
        <v>165</v>
      </c>
      <c r="L7" s="3"/>
      <c r="M7" s="19" t="s">
        <v>166</v>
      </c>
      <c r="O7" s="19" t="s">
        <v>164</v>
      </c>
      <c r="P7" s="3"/>
      <c r="Q7" s="19" t="s">
        <v>165</v>
      </c>
      <c r="R7" s="3"/>
      <c r="S7" s="19" t="s">
        <v>166</v>
      </c>
    </row>
    <row r="8" spans="1:19" ht="21.75" customHeight="1">
      <c r="A8" s="5" t="s">
        <v>37</v>
      </c>
      <c r="C8" s="124" t="s">
        <v>167</v>
      </c>
      <c r="D8" s="64"/>
      <c r="E8" s="125">
        <v>2109652</v>
      </c>
      <c r="F8" s="64"/>
      <c r="G8" s="125">
        <v>150</v>
      </c>
      <c r="I8" s="6">
        <v>0</v>
      </c>
      <c r="K8" s="6">
        <v>0</v>
      </c>
      <c r="M8" s="6">
        <v>0</v>
      </c>
      <c r="O8" s="6">
        <v>316447800</v>
      </c>
      <c r="Q8" s="6">
        <v>0</v>
      </c>
      <c r="S8" s="6">
        <v>316447800</v>
      </c>
    </row>
    <row r="9" spans="1:19" ht="21.75" customHeight="1">
      <c r="A9" s="8" t="s">
        <v>39</v>
      </c>
      <c r="C9" s="126" t="s">
        <v>168</v>
      </c>
      <c r="D9" s="64"/>
      <c r="E9" s="127">
        <v>3997338</v>
      </c>
      <c r="F9" s="64"/>
      <c r="G9" s="127">
        <v>103</v>
      </c>
      <c r="I9" s="9">
        <v>0</v>
      </c>
      <c r="K9" s="9">
        <v>0</v>
      </c>
      <c r="M9" s="9">
        <v>0</v>
      </c>
      <c r="O9" s="9">
        <v>411725814</v>
      </c>
      <c r="Q9" s="9">
        <v>0</v>
      </c>
      <c r="S9" s="9">
        <v>411725814</v>
      </c>
    </row>
    <row r="10" spans="1:19" ht="21.75" customHeight="1">
      <c r="A10" s="8" t="s">
        <v>58</v>
      </c>
      <c r="C10" s="126" t="s">
        <v>169</v>
      </c>
      <c r="D10" s="64"/>
      <c r="E10" s="127">
        <v>3774025</v>
      </c>
      <c r="F10" s="64"/>
      <c r="G10" s="127">
        <v>354</v>
      </c>
      <c r="I10" s="9">
        <v>0</v>
      </c>
      <c r="K10" s="9">
        <v>0</v>
      </c>
      <c r="M10" s="9">
        <v>0</v>
      </c>
      <c r="O10" s="9">
        <v>1336004850</v>
      </c>
      <c r="Q10" s="9">
        <v>0</v>
      </c>
      <c r="S10" s="9">
        <v>1336004850</v>
      </c>
    </row>
    <row r="11" spans="1:19" ht="21.75" customHeight="1">
      <c r="A11" s="8" t="s">
        <v>24</v>
      </c>
      <c r="C11" s="126" t="s">
        <v>170</v>
      </c>
      <c r="D11" s="64"/>
      <c r="E11" s="127">
        <v>37351732</v>
      </c>
      <c r="F11" s="64"/>
      <c r="G11" s="127">
        <v>82</v>
      </c>
      <c r="I11" s="9">
        <v>0</v>
      </c>
      <c r="K11" s="9">
        <v>0</v>
      </c>
      <c r="M11" s="9">
        <v>0</v>
      </c>
      <c r="O11" s="9">
        <v>3062842024</v>
      </c>
      <c r="Q11" s="9">
        <v>0</v>
      </c>
      <c r="S11" s="9">
        <v>3062842024</v>
      </c>
    </row>
    <row r="12" spans="1:19" ht="21.75" customHeight="1">
      <c r="A12" s="8" t="s">
        <v>43</v>
      </c>
      <c r="C12" s="126" t="s">
        <v>171</v>
      </c>
      <c r="D12" s="64"/>
      <c r="E12" s="127">
        <v>3110000</v>
      </c>
      <c r="F12" s="64"/>
      <c r="G12" s="127">
        <v>3000</v>
      </c>
      <c r="I12" s="9">
        <v>0</v>
      </c>
      <c r="K12" s="9">
        <v>0</v>
      </c>
      <c r="M12" s="9">
        <v>0</v>
      </c>
      <c r="O12" s="9">
        <v>9330000000</v>
      </c>
      <c r="Q12" s="9">
        <v>0</v>
      </c>
      <c r="S12" s="9">
        <v>9330000000</v>
      </c>
    </row>
    <row r="13" spans="1:19" ht="21.75" customHeight="1">
      <c r="A13" s="8" t="s">
        <v>61</v>
      </c>
      <c r="C13" s="126" t="s">
        <v>169</v>
      </c>
      <c r="D13" s="64"/>
      <c r="E13" s="127">
        <v>3189423</v>
      </c>
      <c r="F13" s="64"/>
      <c r="G13" s="127">
        <v>370</v>
      </c>
      <c r="I13" s="9">
        <v>0</v>
      </c>
      <c r="K13" s="9">
        <v>0</v>
      </c>
      <c r="M13" s="9">
        <v>0</v>
      </c>
      <c r="O13" s="9">
        <v>1180086510</v>
      </c>
      <c r="Q13" s="9">
        <v>0</v>
      </c>
      <c r="S13" s="9">
        <v>1180086510</v>
      </c>
    </row>
    <row r="14" spans="1:19" ht="21.75" customHeight="1">
      <c r="A14" s="8" t="s">
        <v>20</v>
      </c>
      <c r="C14" s="126" t="s">
        <v>172</v>
      </c>
      <c r="D14" s="64"/>
      <c r="E14" s="127">
        <v>4142584</v>
      </c>
      <c r="F14" s="64"/>
      <c r="G14" s="127">
        <v>67</v>
      </c>
      <c r="I14" s="9">
        <v>0</v>
      </c>
      <c r="K14" s="9">
        <v>0</v>
      </c>
      <c r="M14" s="9">
        <v>0</v>
      </c>
      <c r="O14" s="9">
        <v>277553128</v>
      </c>
      <c r="Q14" s="9">
        <v>0</v>
      </c>
      <c r="S14" s="9">
        <v>277553128</v>
      </c>
    </row>
    <row r="15" spans="1:19" ht="21.75" customHeight="1">
      <c r="A15" s="8" t="s">
        <v>54</v>
      </c>
      <c r="C15" s="126" t="s">
        <v>173</v>
      </c>
      <c r="D15" s="64"/>
      <c r="E15" s="127">
        <v>530000</v>
      </c>
      <c r="F15" s="64"/>
      <c r="G15" s="127">
        <v>2130</v>
      </c>
      <c r="I15" s="9">
        <v>0</v>
      </c>
      <c r="K15" s="9">
        <v>0</v>
      </c>
      <c r="M15" s="9">
        <v>0</v>
      </c>
      <c r="O15" s="9">
        <v>1128900000</v>
      </c>
      <c r="Q15" s="9">
        <v>0</v>
      </c>
      <c r="S15" s="9">
        <v>1128900000</v>
      </c>
    </row>
    <row r="16" spans="1:19" ht="21.75" customHeight="1">
      <c r="A16" s="8" t="s">
        <v>65</v>
      </c>
      <c r="C16" s="126" t="s">
        <v>174</v>
      </c>
      <c r="D16" s="64"/>
      <c r="E16" s="127">
        <v>11862894</v>
      </c>
      <c r="F16" s="64"/>
      <c r="G16" s="127">
        <v>1100</v>
      </c>
      <c r="I16" s="9">
        <v>0</v>
      </c>
      <c r="K16" s="9">
        <v>0</v>
      </c>
      <c r="M16" s="9">
        <v>0</v>
      </c>
      <c r="O16" s="9">
        <v>13049183400</v>
      </c>
      <c r="Q16" s="9">
        <v>0</v>
      </c>
      <c r="S16" s="9">
        <v>13049183400</v>
      </c>
    </row>
    <row r="17" spans="1:19" ht="21.75" customHeight="1">
      <c r="A17" s="8" t="s">
        <v>35</v>
      </c>
      <c r="C17" s="126" t="s">
        <v>175</v>
      </c>
      <c r="D17" s="64"/>
      <c r="E17" s="127">
        <v>3609142</v>
      </c>
      <c r="F17" s="64"/>
      <c r="G17" s="127">
        <v>360</v>
      </c>
      <c r="I17" s="9">
        <v>0</v>
      </c>
      <c r="K17" s="9">
        <v>0</v>
      </c>
      <c r="M17" s="9">
        <v>0</v>
      </c>
      <c r="O17" s="9">
        <v>1299291120</v>
      </c>
      <c r="Q17" s="9">
        <v>0</v>
      </c>
      <c r="S17" s="9">
        <v>1299291120</v>
      </c>
    </row>
    <row r="18" spans="1:19" ht="21.75" customHeight="1">
      <c r="A18" s="8" t="s">
        <v>126</v>
      </c>
      <c r="C18" s="126" t="s">
        <v>91</v>
      </c>
      <c r="D18" s="64"/>
      <c r="E18" s="127">
        <v>141561</v>
      </c>
      <c r="F18" s="64"/>
      <c r="G18" s="127">
        <v>2800</v>
      </c>
      <c r="I18" s="9">
        <v>0</v>
      </c>
      <c r="K18" s="9">
        <v>0</v>
      </c>
      <c r="M18" s="9">
        <v>0</v>
      </c>
      <c r="O18" s="9">
        <v>396370800</v>
      </c>
      <c r="Q18" s="9">
        <v>0</v>
      </c>
      <c r="S18" s="9">
        <v>396370800</v>
      </c>
    </row>
    <row r="19" spans="1:19" ht="21.75" customHeight="1">
      <c r="A19" s="8" t="s">
        <v>131</v>
      </c>
      <c r="C19" s="126" t="s">
        <v>176</v>
      </c>
      <c r="D19" s="64"/>
      <c r="E19" s="127">
        <v>1589247</v>
      </c>
      <c r="F19" s="64"/>
      <c r="G19" s="127">
        <v>72</v>
      </c>
      <c r="I19" s="9">
        <v>0</v>
      </c>
      <c r="K19" s="9">
        <v>0</v>
      </c>
      <c r="M19" s="9">
        <v>0</v>
      </c>
      <c r="O19" s="9">
        <v>114425784</v>
      </c>
      <c r="Q19" s="9">
        <v>0</v>
      </c>
      <c r="S19" s="9">
        <v>114425784</v>
      </c>
    </row>
    <row r="20" spans="1:19" ht="21.75" customHeight="1">
      <c r="A20" s="8" t="s">
        <v>64</v>
      </c>
      <c r="C20" s="126" t="s">
        <v>177</v>
      </c>
      <c r="D20" s="64"/>
      <c r="E20" s="127">
        <v>2772515</v>
      </c>
      <c r="F20" s="64"/>
      <c r="G20" s="127">
        <v>278</v>
      </c>
      <c r="I20" s="9">
        <v>0</v>
      </c>
      <c r="K20" s="9">
        <v>0</v>
      </c>
      <c r="M20" s="9">
        <v>0</v>
      </c>
      <c r="O20" s="9">
        <v>770759170</v>
      </c>
      <c r="Q20" s="9">
        <v>1580504</v>
      </c>
      <c r="S20" s="9">
        <v>769178666</v>
      </c>
    </row>
    <row r="21" spans="1:19" ht="21.75" customHeight="1">
      <c r="A21" s="8" t="s">
        <v>45</v>
      </c>
      <c r="C21" s="126" t="s">
        <v>178</v>
      </c>
      <c r="D21" s="64"/>
      <c r="E21" s="127">
        <v>219000</v>
      </c>
      <c r="F21" s="64"/>
      <c r="G21" s="127">
        <v>6350</v>
      </c>
      <c r="I21" s="9">
        <v>0</v>
      </c>
      <c r="K21" s="9">
        <v>0</v>
      </c>
      <c r="M21" s="9">
        <v>0</v>
      </c>
      <c r="O21" s="9">
        <v>1390650000</v>
      </c>
      <c r="Q21" s="9">
        <v>0</v>
      </c>
      <c r="S21" s="9">
        <v>1390650000</v>
      </c>
    </row>
    <row r="22" spans="1:19" ht="21.75" customHeight="1">
      <c r="A22" s="8" t="s">
        <v>29</v>
      </c>
      <c r="C22" s="126" t="s">
        <v>179</v>
      </c>
      <c r="D22" s="64"/>
      <c r="E22" s="127">
        <v>1987140</v>
      </c>
      <c r="F22" s="64"/>
      <c r="G22" s="127">
        <v>1680</v>
      </c>
      <c r="I22" s="9">
        <v>0</v>
      </c>
      <c r="K22" s="9">
        <v>0</v>
      </c>
      <c r="M22" s="9">
        <v>0</v>
      </c>
      <c r="O22" s="9">
        <v>3338395200</v>
      </c>
      <c r="Q22" s="9">
        <v>0</v>
      </c>
      <c r="S22" s="9">
        <v>3338395200</v>
      </c>
    </row>
    <row r="23" spans="1:19" ht="21.75" customHeight="1">
      <c r="A23" s="8" t="s">
        <v>27</v>
      </c>
      <c r="C23" s="126" t="s">
        <v>179</v>
      </c>
      <c r="D23" s="64"/>
      <c r="E23" s="127">
        <v>15542775</v>
      </c>
      <c r="F23" s="64"/>
      <c r="G23" s="127">
        <v>610</v>
      </c>
      <c r="I23" s="9">
        <v>0</v>
      </c>
      <c r="K23" s="9">
        <v>0</v>
      </c>
      <c r="M23" s="9">
        <v>0</v>
      </c>
      <c r="O23" s="9">
        <v>9481092750</v>
      </c>
      <c r="Q23" s="9">
        <v>0</v>
      </c>
      <c r="S23" s="9">
        <v>9481092750</v>
      </c>
    </row>
    <row r="24" spans="1:19" ht="21.75" customHeight="1">
      <c r="A24" s="8" t="s">
        <v>132</v>
      </c>
      <c r="C24" s="126" t="s">
        <v>180</v>
      </c>
      <c r="D24" s="64"/>
      <c r="E24" s="127">
        <v>1503646</v>
      </c>
      <c r="F24" s="64"/>
      <c r="G24" s="127">
        <v>620</v>
      </c>
      <c r="I24" s="9">
        <v>0</v>
      </c>
      <c r="K24" s="9">
        <v>0</v>
      </c>
      <c r="M24" s="9">
        <v>0</v>
      </c>
      <c r="O24" s="9">
        <v>932260520</v>
      </c>
      <c r="Q24" s="9">
        <v>0</v>
      </c>
      <c r="S24" s="9">
        <v>932260520</v>
      </c>
    </row>
    <row r="25" spans="1:19" ht="21.75" customHeight="1">
      <c r="A25" s="8" t="s">
        <v>53</v>
      </c>
      <c r="C25" s="126" t="s">
        <v>177</v>
      </c>
      <c r="D25" s="64"/>
      <c r="E25" s="127">
        <v>2150000</v>
      </c>
      <c r="F25" s="64"/>
      <c r="G25" s="127">
        <v>255</v>
      </c>
      <c r="I25" s="9">
        <v>0</v>
      </c>
      <c r="K25" s="9">
        <v>0</v>
      </c>
      <c r="M25" s="9">
        <v>0</v>
      </c>
      <c r="O25" s="9">
        <v>548250000</v>
      </c>
      <c r="Q25" s="9">
        <v>0</v>
      </c>
      <c r="S25" s="9">
        <v>548250000</v>
      </c>
    </row>
    <row r="26" spans="1:19" ht="21.75" customHeight="1">
      <c r="A26" s="8" t="s">
        <v>129</v>
      </c>
      <c r="C26" s="126" t="s">
        <v>169</v>
      </c>
      <c r="D26" s="64"/>
      <c r="E26" s="127">
        <v>168892</v>
      </c>
      <c r="F26" s="64"/>
      <c r="G26" s="127">
        <v>380</v>
      </c>
      <c r="I26" s="9">
        <v>0</v>
      </c>
      <c r="K26" s="9">
        <v>0</v>
      </c>
      <c r="M26" s="9">
        <v>0</v>
      </c>
      <c r="O26" s="9">
        <v>64178960</v>
      </c>
      <c r="Q26" s="9">
        <v>131604</v>
      </c>
      <c r="S26" s="9">
        <v>64047356</v>
      </c>
    </row>
    <row r="27" spans="1:19" ht="21.75" customHeight="1">
      <c r="A27" s="8" t="s">
        <v>56</v>
      </c>
      <c r="C27" s="126" t="s">
        <v>168</v>
      </c>
      <c r="D27" s="64"/>
      <c r="E27" s="127">
        <v>2100000</v>
      </c>
      <c r="F27" s="64"/>
      <c r="G27" s="127">
        <v>9</v>
      </c>
      <c r="I27" s="9">
        <v>0</v>
      </c>
      <c r="K27" s="9">
        <v>0</v>
      </c>
      <c r="M27" s="9">
        <v>0</v>
      </c>
      <c r="O27" s="9">
        <v>18900000</v>
      </c>
      <c r="Q27" s="9">
        <v>0</v>
      </c>
      <c r="S27" s="9">
        <v>18900000</v>
      </c>
    </row>
    <row r="28" spans="1:19" ht="21.75" customHeight="1">
      <c r="A28" s="8" t="s">
        <v>44</v>
      </c>
      <c r="C28" s="126" t="s">
        <v>181</v>
      </c>
      <c r="D28" s="64"/>
      <c r="E28" s="127">
        <v>484000</v>
      </c>
      <c r="F28" s="64"/>
      <c r="G28" s="127">
        <v>4070</v>
      </c>
      <c r="I28" s="9">
        <v>0</v>
      </c>
      <c r="K28" s="9">
        <v>0</v>
      </c>
      <c r="M28" s="9">
        <v>0</v>
      </c>
      <c r="O28" s="9">
        <v>1969880000</v>
      </c>
      <c r="Q28" s="9">
        <v>0</v>
      </c>
      <c r="S28" s="9">
        <v>1969880000</v>
      </c>
    </row>
    <row r="29" spans="1:19" ht="21.75" customHeight="1">
      <c r="A29" s="8" t="s">
        <v>23</v>
      </c>
      <c r="C29" s="126" t="s">
        <v>182</v>
      </c>
      <c r="D29" s="64"/>
      <c r="E29" s="127">
        <v>53413383</v>
      </c>
      <c r="F29" s="64"/>
      <c r="G29" s="127">
        <v>82</v>
      </c>
      <c r="I29" s="9">
        <v>0</v>
      </c>
      <c r="K29" s="9">
        <v>0</v>
      </c>
      <c r="M29" s="9">
        <v>0</v>
      </c>
      <c r="O29" s="9">
        <v>4379897406</v>
      </c>
      <c r="Q29" s="9">
        <v>0</v>
      </c>
      <c r="S29" s="9">
        <v>4379897406</v>
      </c>
    </row>
    <row r="30" spans="1:19" ht="21.75" customHeight="1">
      <c r="A30" s="8" t="s">
        <v>28</v>
      </c>
      <c r="C30" s="126" t="s">
        <v>183</v>
      </c>
      <c r="D30" s="64"/>
      <c r="E30" s="127">
        <v>2446789</v>
      </c>
      <c r="F30" s="64"/>
      <c r="G30" s="127">
        <v>1500</v>
      </c>
      <c r="I30" s="9">
        <v>0</v>
      </c>
      <c r="K30" s="9">
        <v>0</v>
      </c>
      <c r="M30" s="9">
        <v>0</v>
      </c>
      <c r="O30" s="9">
        <v>3670183500</v>
      </c>
      <c r="Q30" s="9">
        <v>0</v>
      </c>
      <c r="S30" s="9">
        <v>3670183500</v>
      </c>
    </row>
    <row r="31" spans="1:19" ht="21.75" customHeight="1">
      <c r="A31" s="8" t="s">
        <v>51</v>
      </c>
      <c r="C31" s="126" t="s">
        <v>184</v>
      </c>
      <c r="D31" s="64"/>
      <c r="E31" s="127">
        <v>2177221</v>
      </c>
      <c r="F31" s="64"/>
      <c r="G31" s="127">
        <v>540</v>
      </c>
      <c r="I31" s="9">
        <v>1175699340</v>
      </c>
      <c r="K31" s="9">
        <v>58172624</v>
      </c>
      <c r="M31" s="9">
        <v>1117526716</v>
      </c>
      <c r="O31" s="9">
        <v>1175699340</v>
      </c>
      <c r="Q31" s="9">
        <v>58172624</v>
      </c>
      <c r="S31" s="9">
        <v>1117526716</v>
      </c>
    </row>
    <row r="32" spans="1:19" ht="21.75" customHeight="1">
      <c r="A32" s="8" t="s">
        <v>40</v>
      </c>
      <c r="C32" s="126" t="s">
        <v>185</v>
      </c>
      <c r="D32" s="64"/>
      <c r="E32" s="127">
        <v>418800</v>
      </c>
      <c r="F32" s="64"/>
      <c r="G32" s="127">
        <v>2000</v>
      </c>
      <c r="I32" s="9">
        <v>0</v>
      </c>
      <c r="K32" s="9">
        <v>0</v>
      </c>
      <c r="M32" s="9">
        <v>0</v>
      </c>
      <c r="O32" s="9">
        <v>837600000</v>
      </c>
      <c r="Q32" s="9">
        <v>0</v>
      </c>
      <c r="S32" s="9">
        <v>837600000</v>
      </c>
    </row>
    <row r="33" spans="1:19" ht="21.75" customHeight="1">
      <c r="A33" s="8" t="s">
        <v>50</v>
      </c>
      <c r="C33" s="126" t="s">
        <v>186</v>
      </c>
      <c r="D33" s="64"/>
      <c r="E33" s="127">
        <v>9350000</v>
      </c>
      <c r="F33" s="64"/>
      <c r="G33" s="127">
        <v>375</v>
      </c>
      <c r="I33" s="9">
        <v>0</v>
      </c>
      <c r="K33" s="9">
        <v>0</v>
      </c>
      <c r="M33" s="9">
        <v>0</v>
      </c>
      <c r="O33" s="9">
        <v>3506250000</v>
      </c>
      <c r="Q33" s="9">
        <v>0</v>
      </c>
      <c r="S33" s="9">
        <v>3506250000</v>
      </c>
    </row>
    <row r="34" spans="1:19" ht="21.75" customHeight="1">
      <c r="A34" s="8" t="s">
        <v>57</v>
      </c>
      <c r="C34" s="126" t="s">
        <v>187</v>
      </c>
      <c r="D34" s="64"/>
      <c r="E34" s="127">
        <v>837800</v>
      </c>
      <c r="F34" s="64"/>
      <c r="G34" s="127">
        <v>1800</v>
      </c>
      <c r="I34" s="9">
        <v>0</v>
      </c>
      <c r="K34" s="9">
        <v>0</v>
      </c>
      <c r="M34" s="9">
        <v>0</v>
      </c>
      <c r="O34" s="9">
        <v>1508040000</v>
      </c>
      <c r="Q34" s="9">
        <v>176074846</v>
      </c>
      <c r="S34" s="9">
        <v>1331965154</v>
      </c>
    </row>
    <row r="35" spans="1:19" ht="21.75" customHeight="1">
      <c r="A35" s="8" t="s">
        <v>142</v>
      </c>
      <c r="C35" s="126" t="s">
        <v>182</v>
      </c>
      <c r="D35" s="64"/>
      <c r="E35" s="127">
        <v>1618000</v>
      </c>
      <c r="F35" s="64"/>
      <c r="G35" s="127">
        <v>310</v>
      </c>
      <c r="I35" s="9">
        <v>0</v>
      </c>
      <c r="K35" s="9">
        <v>0</v>
      </c>
      <c r="M35" s="9">
        <v>0</v>
      </c>
      <c r="O35" s="9">
        <v>501580000</v>
      </c>
      <c r="Q35" s="9">
        <v>0</v>
      </c>
      <c r="S35" s="9">
        <v>501580000</v>
      </c>
    </row>
    <row r="36" spans="1:19" ht="21.75" customHeight="1">
      <c r="A36" s="8" t="s">
        <v>30</v>
      </c>
      <c r="C36" s="126" t="s">
        <v>169</v>
      </c>
      <c r="D36" s="64"/>
      <c r="E36" s="127">
        <v>3592254</v>
      </c>
      <c r="F36" s="64"/>
      <c r="G36" s="127">
        <v>260</v>
      </c>
      <c r="I36" s="9">
        <v>0</v>
      </c>
      <c r="K36" s="9">
        <v>0</v>
      </c>
      <c r="M36" s="9">
        <v>0</v>
      </c>
      <c r="O36" s="9">
        <v>933986040</v>
      </c>
      <c r="Q36" s="9">
        <v>0</v>
      </c>
      <c r="S36" s="9">
        <v>933986040</v>
      </c>
    </row>
    <row r="37" spans="1:19" ht="21.75" customHeight="1">
      <c r="A37" s="8" t="s">
        <v>25</v>
      </c>
      <c r="C37" s="126" t="s">
        <v>178</v>
      </c>
      <c r="D37" s="64"/>
      <c r="E37" s="127">
        <v>1247504</v>
      </c>
      <c r="F37" s="64"/>
      <c r="G37" s="127">
        <v>50</v>
      </c>
      <c r="I37" s="9">
        <v>0</v>
      </c>
      <c r="K37" s="9">
        <v>0</v>
      </c>
      <c r="M37" s="9">
        <v>0</v>
      </c>
      <c r="O37" s="9">
        <v>62375200</v>
      </c>
      <c r="Q37" s="9">
        <v>0</v>
      </c>
      <c r="S37" s="9">
        <v>62375200</v>
      </c>
    </row>
    <row r="38" spans="1:19" ht="21.75" customHeight="1">
      <c r="A38" s="8" t="s">
        <v>60</v>
      </c>
      <c r="C38" s="126" t="s">
        <v>169</v>
      </c>
      <c r="D38" s="64"/>
      <c r="E38" s="127">
        <v>197000</v>
      </c>
      <c r="F38" s="64"/>
      <c r="G38" s="127">
        <v>289</v>
      </c>
      <c r="I38" s="9">
        <v>0</v>
      </c>
      <c r="K38" s="9">
        <v>0</v>
      </c>
      <c r="M38" s="9">
        <v>0</v>
      </c>
      <c r="O38" s="9">
        <v>56933000</v>
      </c>
      <c r="Q38" s="9">
        <v>0</v>
      </c>
      <c r="S38" s="9">
        <v>56933000</v>
      </c>
    </row>
    <row r="39" spans="1:19" ht="21.75" customHeight="1">
      <c r="A39" s="8" t="s">
        <v>31</v>
      </c>
      <c r="C39" s="126" t="s">
        <v>188</v>
      </c>
      <c r="D39" s="64"/>
      <c r="E39" s="127">
        <v>2560000</v>
      </c>
      <c r="F39" s="64"/>
      <c r="G39" s="127">
        <v>265</v>
      </c>
      <c r="I39" s="9">
        <v>0</v>
      </c>
      <c r="K39" s="9">
        <v>0</v>
      </c>
      <c r="M39" s="9">
        <v>0</v>
      </c>
      <c r="O39" s="9">
        <v>678400000</v>
      </c>
      <c r="Q39" s="9">
        <v>0</v>
      </c>
      <c r="S39" s="9">
        <v>678400000</v>
      </c>
    </row>
    <row r="40" spans="1:19" ht="21.75" customHeight="1">
      <c r="A40" s="8" t="s">
        <v>48</v>
      </c>
      <c r="C40" s="126" t="s">
        <v>189</v>
      </c>
      <c r="D40" s="64"/>
      <c r="E40" s="127">
        <v>267500</v>
      </c>
      <c r="F40" s="64"/>
      <c r="G40" s="127">
        <v>1500</v>
      </c>
      <c r="I40" s="9">
        <v>0</v>
      </c>
      <c r="K40" s="9">
        <v>0</v>
      </c>
      <c r="M40" s="9">
        <v>0</v>
      </c>
      <c r="O40" s="9">
        <v>401250000</v>
      </c>
      <c r="Q40" s="9">
        <v>0</v>
      </c>
      <c r="S40" s="9">
        <v>401250000</v>
      </c>
    </row>
    <row r="41" spans="1:19" ht="21.75" customHeight="1">
      <c r="A41" s="8" t="s">
        <v>135</v>
      </c>
      <c r="C41" s="126" t="s">
        <v>178</v>
      </c>
      <c r="D41" s="64"/>
      <c r="E41" s="127">
        <v>52300</v>
      </c>
      <c r="F41" s="64"/>
      <c r="G41" s="127">
        <v>20000</v>
      </c>
      <c r="I41" s="9">
        <v>0</v>
      </c>
      <c r="K41" s="9">
        <v>0</v>
      </c>
      <c r="M41" s="9">
        <v>0</v>
      </c>
      <c r="O41" s="9">
        <v>1046000000</v>
      </c>
      <c r="Q41" s="9">
        <v>0</v>
      </c>
      <c r="S41" s="9">
        <v>1046000000</v>
      </c>
    </row>
    <row r="42" spans="1:19" ht="21.75" customHeight="1">
      <c r="A42" s="8" t="s">
        <v>36</v>
      </c>
      <c r="C42" s="126" t="s">
        <v>190</v>
      </c>
      <c r="D42" s="64"/>
      <c r="E42" s="127">
        <v>150000</v>
      </c>
      <c r="F42" s="64"/>
      <c r="G42" s="127">
        <v>8000</v>
      </c>
      <c r="I42" s="9">
        <v>0</v>
      </c>
      <c r="K42" s="9">
        <v>0</v>
      </c>
      <c r="M42" s="9">
        <v>0</v>
      </c>
      <c r="O42" s="9">
        <v>1200000000</v>
      </c>
      <c r="Q42" s="9">
        <v>26523778</v>
      </c>
      <c r="S42" s="9">
        <v>1173476222</v>
      </c>
    </row>
    <row r="43" spans="1:19" ht="21.75" customHeight="1">
      <c r="A43" s="8" t="s">
        <v>52</v>
      </c>
      <c r="C43" s="126" t="s">
        <v>191</v>
      </c>
      <c r="D43" s="64"/>
      <c r="E43" s="127">
        <v>1176750</v>
      </c>
      <c r="F43" s="64"/>
      <c r="G43" s="127">
        <v>50</v>
      </c>
      <c r="I43" s="9">
        <v>0</v>
      </c>
      <c r="K43" s="9">
        <v>0</v>
      </c>
      <c r="M43" s="9">
        <v>0</v>
      </c>
      <c r="O43" s="9">
        <v>58837500</v>
      </c>
      <c r="Q43" s="9">
        <v>0</v>
      </c>
      <c r="S43" s="9">
        <v>58837500</v>
      </c>
    </row>
    <row r="44" spans="1:19" ht="21.75" customHeight="1">
      <c r="A44" s="8" t="s">
        <v>42</v>
      </c>
      <c r="C44" s="126" t="s">
        <v>192</v>
      </c>
      <c r="D44" s="64"/>
      <c r="E44" s="127">
        <v>18800000</v>
      </c>
      <c r="F44" s="64"/>
      <c r="G44" s="127">
        <v>150</v>
      </c>
      <c r="I44" s="9">
        <v>2820000000</v>
      </c>
      <c r="K44" s="9">
        <v>0</v>
      </c>
      <c r="M44" s="9">
        <v>2820000000</v>
      </c>
      <c r="O44" s="9">
        <v>2820000000</v>
      </c>
      <c r="Q44" s="9">
        <v>0</v>
      </c>
      <c r="S44" s="9">
        <v>2820000000</v>
      </c>
    </row>
    <row r="45" spans="1:19" ht="21.75" customHeight="1">
      <c r="A45" s="8" t="s">
        <v>127</v>
      </c>
      <c r="C45" s="126" t="s">
        <v>91</v>
      </c>
      <c r="D45" s="64"/>
      <c r="E45" s="127">
        <v>858000</v>
      </c>
      <c r="F45" s="64"/>
      <c r="G45" s="127">
        <v>550</v>
      </c>
      <c r="I45" s="9">
        <v>0</v>
      </c>
      <c r="K45" s="9">
        <v>0</v>
      </c>
      <c r="M45" s="9">
        <v>0</v>
      </c>
      <c r="O45" s="9">
        <v>471900000</v>
      </c>
      <c r="Q45" s="9">
        <v>0</v>
      </c>
      <c r="S45" s="9">
        <v>471900000</v>
      </c>
    </row>
    <row r="46" spans="1:19" ht="21.75" customHeight="1">
      <c r="A46" s="8" t="s">
        <v>137</v>
      </c>
      <c r="C46" s="126" t="s">
        <v>167</v>
      </c>
      <c r="D46" s="64"/>
      <c r="E46" s="127">
        <v>69624</v>
      </c>
      <c r="F46" s="64"/>
      <c r="G46" s="127">
        <v>7000</v>
      </c>
      <c r="I46" s="9">
        <v>0</v>
      </c>
      <c r="K46" s="9">
        <v>0</v>
      </c>
      <c r="M46" s="9">
        <v>0</v>
      </c>
      <c r="O46" s="9">
        <v>487368000</v>
      </c>
      <c r="Q46" s="9">
        <v>0</v>
      </c>
      <c r="S46" s="9">
        <v>487368000</v>
      </c>
    </row>
    <row r="47" spans="1:19" ht="21.75" customHeight="1">
      <c r="A47" s="8" t="s">
        <v>62</v>
      </c>
      <c r="C47" s="126" t="s">
        <v>183</v>
      </c>
      <c r="D47" s="64"/>
      <c r="E47" s="127">
        <v>307999</v>
      </c>
      <c r="F47" s="64"/>
      <c r="G47" s="127">
        <v>1700</v>
      </c>
      <c r="I47" s="9">
        <v>0</v>
      </c>
      <c r="K47" s="9">
        <v>0</v>
      </c>
      <c r="M47" s="9">
        <v>0</v>
      </c>
      <c r="O47" s="9">
        <v>523598300</v>
      </c>
      <c r="Q47" s="9">
        <v>0</v>
      </c>
      <c r="S47" s="9">
        <v>523598300</v>
      </c>
    </row>
    <row r="48" spans="1:19" ht="21.75" customHeight="1">
      <c r="A48" s="8" t="s">
        <v>19</v>
      </c>
      <c r="C48" s="126" t="s">
        <v>179</v>
      </c>
      <c r="D48" s="64"/>
      <c r="E48" s="127">
        <v>34593592</v>
      </c>
      <c r="F48" s="64"/>
      <c r="G48" s="127">
        <v>110</v>
      </c>
      <c r="I48" s="9">
        <v>0</v>
      </c>
      <c r="K48" s="9">
        <v>0</v>
      </c>
      <c r="M48" s="9">
        <v>0</v>
      </c>
      <c r="O48" s="9">
        <v>3805295120</v>
      </c>
      <c r="Q48" s="9">
        <v>0</v>
      </c>
      <c r="S48" s="9">
        <v>3805295120</v>
      </c>
    </row>
    <row r="49" spans="1:19" ht="21.75" customHeight="1">
      <c r="A49" s="8" t="s">
        <v>26</v>
      </c>
      <c r="C49" s="126" t="s">
        <v>168</v>
      </c>
      <c r="D49" s="64"/>
      <c r="E49" s="127">
        <v>1562500</v>
      </c>
      <c r="F49" s="64"/>
      <c r="G49" s="127">
        <v>320</v>
      </c>
      <c r="I49" s="9">
        <v>0</v>
      </c>
      <c r="K49" s="9">
        <v>0</v>
      </c>
      <c r="M49" s="9">
        <v>0</v>
      </c>
      <c r="O49" s="9">
        <v>500000000</v>
      </c>
      <c r="Q49" s="9">
        <v>0</v>
      </c>
      <c r="S49" s="9">
        <v>500000000</v>
      </c>
    </row>
    <row r="50" spans="1:19" ht="21.75" customHeight="1">
      <c r="A50" s="8" t="s">
        <v>63</v>
      </c>
      <c r="C50" s="126" t="s">
        <v>169</v>
      </c>
      <c r="D50" s="64"/>
      <c r="E50" s="127">
        <v>250000</v>
      </c>
      <c r="F50" s="64"/>
      <c r="G50" s="127">
        <v>1000</v>
      </c>
      <c r="I50" s="9">
        <v>0</v>
      </c>
      <c r="K50" s="9">
        <v>0</v>
      </c>
      <c r="M50" s="9">
        <v>0</v>
      </c>
      <c r="O50" s="9">
        <v>250000000</v>
      </c>
      <c r="Q50" s="9">
        <v>0</v>
      </c>
      <c r="S50" s="9">
        <v>250000000</v>
      </c>
    </row>
    <row r="51" spans="1:19" ht="21.75" customHeight="1">
      <c r="A51" s="8" t="s">
        <v>55</v>
      </c>
      <c r="C51" s="126" t="s">
        <v>193</v>
      </c>
      <c r="D51" s="64"/>
      <c r="E51" s="127">
        <v>6600000</v>
      </c>
      <c r="F51" s="64"/>
      <c r="G51" s="127">
        <v>6</v>
      </c>
      <c r="I51" s="9">
        <v>0</v>
      </c>
      <c r="K51" s="9">
        <v>0</v>
      </c>
      <c r="M51" s="9">
        <v>0</v>
      </c>
      <c r="O51" s="9">
        <v>39600000</v>
      </c>
      <c r="Q51" s="9">
        <v>0</v>
      </c>
      <c r="S51" s="9">
        <v>39600000</v>
      </c>
    </row>
    <row r="52" spans="1:19" ht="21.75" customHeight="1">
      <c r="A52" s="8" t="s">
        <v>22</v>
      </c>
      <c r="C52" s="126" t="s">
        <v>193</v>
      </c>
      <c r="D52" s="64"/>
      <c r="E52" s="127">
        <v>3909674</v>
      </c>
      <c r="F52" s="64"/>
      <c r="G52" s="127">
        <v>70</v>
      </c>
      <c r="I52" s="9">
        <v>0</v>
      </c>
      <c r="K52" s="9">
        <v>0</v>
      </c>
      <c r="M52" s="9">
        <v>0</v>
      </c>
      <c r="O52" s="9">
        <v>273677180</v>
      </c>
      <c r="Q52" s="9">
        <v>0</v>
      </c>
      <c r="S52" s="9">
        <v>273677180</v>
      </c>
    </row>
    <row r="53" spans="1:19" ht="21.75" customHeight="1">
      <c r="A53" s="11" t="s">
        <v>139</v>
      </c>
      <c r="C53" s="129" t="s">
        <v>194</v>
      </c>
      <c r="D53" s="64"/>
      <c r="E53" s="128">
        <v>672000</v>
      </c>
      <c r="F53" s="64"/>
      <c r="G53" s="128">
        <v>100</v>
      </c>
      <c r="I53" s="13">
        <v>0</v>
      </c>
      <c r="K53" s="13">
        <v>0</v>
      </c>
      <c r="M53" s="13">
        <v>0</v>
      </c>
      <c r="O53" s="13">
        <v>67200000</v>
      </c>
      <c r="Q53" s="13">
        <v>593075</v>
      </c>
      <c r="S53" s="13">
        <v>66606925</v>
      </c>
    </row>
    <row r="54" spans="1:19" ht="21.75" customHeight="1">
      <c r="A54" s="15" t="s">
        <v>72</v>
      </c>
      <c r="C54" s="68"/>
      <c r="D54" s="70"/>
      <c r="E54" s="68"/>
      <c r="G54" s="68"/>
      <c r="I54" s="16">
        <v>3995699340</v>
      </c>
      <c r="K54" s="16">
        <v>58172624</v>
      </c>
      <c r="M54" s="16">
        <v>3937526716</v>
      </c>
      <c r="O54" s="16">
        <f>SUM(O8:O53)</f>
        <v>79672868416</v>
      </c>
      <c r="Q54" s="16">
        <v>263076431</v>
      </c>
      <c r="S54" s="16">
        <f>SUM(S8:S53)</f>
        <v>79409791985</v>
      </c>
    </row>
    <row r="55" spans="1:19">
      <c r="C55" s="70"/>
      <c r="D55" s="70"/>
      <c r="E55" s="70"/>
      <c r="G55" s="70"/>
      <c r="O55" s="101"/>
    </row>
    <row r="56" spans="1:19">
      <c r="O56" s="101"/>
    </row>
    <row r="57" spans="1:19">
      <c r="S57" s="101"/>
    </row>
    <row r="59" spans="1:19">
      <c r="P59" s="101"/>
      <c r="Q59" s="10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T17"/>
  <sheetViews>
    <sheetView rightToLeft="1" workbookViewId="0">
      <selection activeCell="Z7" sqref="Z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11.4257812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2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1:20" ht="14.45" customHeight="1"/>
    <row r="5" spans="1:20" ht="24">
      <c r="A5" s="153" t="s">
        <v>195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</row>
    <row r="6" spans="1:20" ht="21">
      <c r="A6" s="154" t="s">
        <v>102</v>
      </c>
      <c r="J6" s="154" t="s">
        <v>118</v>
      </c>
      <c r="K6" s="154"/>
      <c r="L6" s="154"/>
      <c r="M6" s="154"/>
      <c r="N6" s="154"/>
      <c r="P6" s="154" t="s">
        <v>119</v>
      </c>
      <c r="Q6" s="154"/>
      <c r="R6" s="154"/>
      <c r="S6" s="154"/>
      <c r="T6" s="154"/>
    </row>
    <row r="7" spans="1:20" ht="42">
      <c r="A7" s="154"/>
      <c r="C7" s="18" t="s">
        <v>196</v>
      </c>
      <c r="E7" s="172" t="s">
        <v>84</v>
      </c>
      <c r="F7" s="172"/>
      <c r="H7" s="18" t="s">
        <v>197</v>
      </c>
      <c r="J7" s="19" t="s">
        <v>198</v>
      </c>
      <c r="K7" s="3"/>
      <c r="L7" s="19" t="s">
        <v>165</v>
      </c>
      <c r="M7" s="3"/>
      <c r="N7" s="19" t="s">
        <v>199</v>
      </c>
      <c r="P7" s="19" t="s">
        <v>198</v>
      </c>
      <c r="Q7" s="3"/>
      <c r="R7" s="19" t="s">
        <v>165</v>
      </c>
      <c r="S7" s="3"/>
      <c r="T7" s="19" t="s">
        <v>199</v>
      </c>
    </row>
    <row r="8" spans="1:20" ht="21.75" customHeight="1">
      <c r="A8" s="5" t="s">
        <v>90</v>
      </c>
      <c r="C8" s="3"/>
      <c r="E8" s="5" t="s">
        <v>92</v>
      </c>
      <c r="F8" s="3"/>
      <c r="H8" s="6">
        <v>26</v>
      </c>
      <c r="J8" s="6">
        <v>241431273</v>
      </c>
      <c r="L8" s="6">
        <v>0</v>
      </c>
      <c r="N8" s="6">
        <v>241431273</v>
      </c>
      <c r="P8" s="6">
        <v>4427121054</v>
      </c>
      <c r="R8" s="6">
        <v>0</v>
      </c>
      <c r="T8" s="6">
        <v>4427121054</v>
      </c>
    </row>
    <row r="9" spans="1:20" ht="21.75" customHeight="1">
      <c r="A9" s="8" t="s">
        <v>151</v>
      </c>
      <c r="E9" s="8" t="s">
        <v>200</v>
      </c>
      <c r="H9" s="131">
        <v>23</v>
      </c>
      <c r="J9" s="9">
        <v>0</v>
      </c>
      <c r="L9" s="9">
        <v>0</v>
      </c>
      <c r="N9" s="9">
        <v>0</v>
      </c>
      <c r="P9" s="9">
        <v>910276686</v>
      </c>
      <c r="R9" s="9">
        <v>0</v>
      </c>
      <c r="T9" s="9">
        <v>910276686</v>
      </c>
    </row>
    <row r="10" spans="1:20" ht="21.75" customHeight="1">
      <c r="A10" s="8" t="s">
        <v>152</v>
      </c>
      <c r="E10" s="8" t="s">
        <v>201</v>
      </c>
      <c r="H10" s="131">
        <v>23</v>
      </c>
      <c r="J10" s="9">
        <v>0</v>
      </c>
      <c r="L10" s="9">
        <v>0</v>
      </c>
      <c r="N10" s="9">
        <v>0</v>
      </c>
      <c r="P10" s="9">
        <v>324613563</v>
      </c>
      <c r="R10" s="9">
        <v>0</v>
      </c>
      <c r="T10" s="9">
        <v>324613563</v>
      </c>
    </row>
    <row r="11" spans="1:20" ht="21.75" customHeight="1">
      <c r="A11" s="11" t="s">
        <v>153</v>
      </c>
      <c r="C11" s="12"/>
      <c r="E11" s="11" t="s">
        <v>202</v>
      </c>
      <c r="H11" s="13">
        <v>23</v>
      </c>
      <c r="J11" s="13">
        <v>0</v>
      </c>
      <c r="L11" s="13">
        <v>0</v>
      </c>
      <c r="N11" s="13">
        <v>0</v>
      </c>
      <c r="P11" s="13">
        <v>216924658</v>
      </c>
      <c r="R11" s="13">
        <v>0</v>
      </c>
      <c r="T11" s="13">
        <v>216924658</v>
      </c>
    </row>
    <row r="12" spans="1:20" ht="21.75" customHeight="1">
      <c r="A12" s="15" t="s">
        <v>72</v>
      </c>
      <c r="C12" s="16"/>
      <c r="E12" s="16"/>
      <c r="H12" s="16"/>
      <c r="J12" s="16">
        <v>241431273</v>
      </c>
      <c r="L12" s="16">
        <v>0</v>
      </c>
      <c r="N12" s="16">
        <v>241431273</v>
      </c>
      <c r="P12" s="16">
        <v>5878935961</v>
      </c>
      <c r="R12" s="16">
        <v>0</v>
      </c>
      <c r="T12" s="16">
        <v>5878935961</v>
      </c>
    </row>
    <row r="15" spans="1:20">
      <c r="T15" s="101"/>
    </row>
    <row r="17" spans="20:20">
      <c r="T17" s="10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pageSetUpPr fitToPage="1"/>
  </sheetPr>
  <dimension ref="A1:M17"/>
  <sheetViews>
    <sheetView rightToLeft="1" workbookViewId="0">
      <selection activeCell="Q10" sqref="Q10"/>
    </sheetView>
  </sheetViews>
  <sheetFormatPr defaultRowHeight="12.75"/>
  <cols>
    <col min="1" max="1" width="14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4.45" customHeight="1"/>
    <row r="5" spans="1:13" ht="24">
      <c r="A5" s="153" t="s">
        <v>203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1:13" ht="14.45" customHeight="1">
      <c r="A6" s="154" t="s">
        <v>102</v>
      </c>
      <c r="C6" s="154" t="s">
        <v>118</v>
      </c>
      <c r="D6" s="154"/>
      <c r="E6" s="154"/>
      <c r="F6" s="154"/>
      <c r="G6" s="154"/>
      <c r="I6" s="154" t="s">
        <v>119</v>
      </c>
      <c r="J6" s="154"/>
      <c r="K6" s="154"/>
      <c r="L6" s="154"/>
      <c r="M6" s="154"/>
    </row>
    <row r="7" spans="1:13" ht="29.1" customHeight="1">
      <c r="A7" s="154"/>
      <c r="C7" s="19" t="s">
        <v>198</v>
      </c>
      <c r="D7" s="3"/>
      <c r="E7" s="19" t="s">
        <v>165</v>
      </c>
      <c r="F7" s="3"/>
      <c r="G7" s="19" t="s">
        <v>199</v>
      </c>
      <c r="I7" s="19" t="s">
        <v>198</v>
      </c>
      <c r="J7" s="3"/>
      <c r="K7" s="19" t="s">
        <v>165</v>
      </c>
      <c r="L7" s="3"/>
      <c r="M7" s="19" t="s">
        <v>199</v>
      </c>
    </row>
    <row r="8" spans="1:13" ht="21.75" customHeight="1">
      <c r="A8" s="5" t="s">
        <v>249</v>
      </c>
      <c r="C8" s="6">
        <v>3936675</v>
      </c>
      <c r="E8" s="6"/>
      <c r="G8" s="6">
        <v>3936675</v>
      </c>
      <c r="I8" s="6">
        <v>505219096</v>
      </c>
      <c r="K8" s="6"/>
      <c r="M8" s="6">
        <v>505219096</v>
      </c>
    </row>
    <row r="9" spans="1:13" ht="21.75" customHeight="1">
      <c r="A9" s="8" t="s">
        <v>252</v>
      </c>
      <c r="C9" s="9">
        <v>173005</v>
      </c>
      <c r="E9" s="9"/>
      <c r="G9" s="9">
        <v>173005</v>
      </c>
      <c r="I9" s="9">
        <v>23412815</v>
      </c>
      <c r="K9" s="9"/>
      <c r="M9" s="9">
        <v>23412815</v>
      </c>
    </row>
    <row r="10" spans="1:13" ht="21.75" customHeight="1">
      <c r="A10" s="8" t="s">
        <v>250</v>
      </c>
      <c r="C10" s="9">
        <v>30325</v>
      </c>
      <c r="E10" s="9">
        <v>0</v>
      </c>
      <c r="G10" s="9">
        <v>30325</v>
      </c>
      <c r="I10" s="9">
        <v>105167</v>
      </c>
      <c r="K10" s="9">
        <v>0</v>
      </c>
      <c r="M10" s="9">
        <v>105167</v>
      </c>
    </row>
    <row r="11" spans="1:13" ht="21.75" customHeight="1">
      <c r="A11" s="11" t="s">
        <v>251</v>
      </c>
      <c r="C11" s="13">
        <v>3566</v>
      </c>
      <c r="E11" s="13">
        <v>0</v>
      </c>
      <c r="G11" s="13">
        <v>3566</v>
      </c>
      <c r="I11" s="13">
        <v>3566</v>
      </c>
      <c r="K11" s="13">
        <v>0</v>
      </c>
      <c r="M11" s="13">
        <v>3566</v>
      </c>
    </row>
    <row r="12" spans="1:13" ht="21.75" customHeight="1">
      <c r="A12" s="15" t="s">
        <v>72</v>
      </c>
      <c r="C12" s="16">
        <v>4143571</v>
      </c>
      <c r="E12" s="16">
        <v>0</v>
      </c>
      <c r="G12" s="16">
        <v>4143571</v>
      </c>
      <c r="I12" s="16">
        <v>528740644</v>
      </c>
      <c r="K12" s="16">
        <v>0</v>
      </c>
      <c r="M12" s="16">
        <f>SUM(M8:M11)</f>
        <v>528740644</v>
      </c>
    </row>
    <row r="14" spans="1:13">
      <c r="M14" s="101"/>
    </row>
    <row r="17" spans="13:13">
      <c r="M17" s="10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pageSetUpPr fitToPage="1"/>
  </sheetPr>
  <dimension ref="A1:T58"/>
  <sheetViews>
    <sheetView rightToLeft="1" workbookViewId="0">
      <selection activeCell="T7" sqref="T7"/>
    </sheetView>
  </sheetViews>
  <sheetFormatPr defaultRowHeight="12.75"/>
  <cols>
    <col min="1" max="1" width="40.28515625" customWidth="1"/>
    <col min="2" max="2" width="1.28515625" customWidth="1"/>
    <col min="3" max="3" width="12.7109375" bestFit="1" customWidth="1"/>
    <col min="4" max="4" width="1.28515625" customWidth="1"/>
    <col min="5" max="5" width="16.28515625" bestFit="1" customWidth="1"/>
    <col min="6" max="6" width="1.28515625" customWidth="1"/>
    <col min="7" max="7" width="16.42578125" bestFit="1" customWidth="1"/>
    <col min="8" max="8" width="1.28515625" customWidth="1"/>
    <col min="9" max="9" width="17.28515625" customWidth="1"/>
    <col min="10" max="10" width="1.28515625" customWidth="1"/>
    <col min="11" max="11" width="13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6.28515625" bestFit="1" customWidth="1"/>
    <col min="18" max="18" width="0.28515625" customWidth="1"/>
    <col min="19" max="19" width="11" bestFit="1" customWidth="1"/>
    <col min="20" max="20" width="17.7109375" customWidth="1"/>
  </cols>
  <sheetData>
    <row r="1" spans="1:2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20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0" ht="14.45" customHeight="1"/>
    <row r="5" spans="1:20" ht="24">
      <c r="A5" s="153" t="s">
        <v>204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20" ht="21">
      <c r="A6" s="154" t="s">
        <v>102</v>
      </c>
      <c r="C6" s="154" t="s">
        <v>118</v>
      </c>
      <c r="D6" s="154"/>
      <c r="E6" s="154"/>
      <c r="F6" s="154"/>
      <c r="G6" s="154"/>
      <c r="H6" s="154"/>
      <c r="I6" s="154"/>
      <c r="K6" s="154" t="s">
        <v>119</v>
      </c>
      <c r="L6" s="154"/>
      <c r="M6" s="154"/>
      <c r="N6" s="154"/>
      <c r="O6" s="154"/>
      <c r="P6" s="154"/>
      <c r="Q6" s="154"/>
    </row>
    <row r="7" spans="1:20" ht="42">
      <c r="A7" s="154"/>
      <c r="C7" s="19" t="s">
        <v>13</v>
      </c>
      <c r="D7" s="3"/>
      <c r="E7" s="19" t="s">
        <v>205</v>
      </c>
      <c r="F7" s="3"/>
      <c r="G7" s="19" t="s">
        <v>206</v>
      </c>
      <c r="H7" s="3"/>
      <c r="I7" s="19" t="s">
        <v>207</v>
      </c>
      <c r="K7" s="19" t="s">
        <v>13</v>
      </c>
      <c r="L7" s="3"/>
      <c r="M7" s="19" t="s">
        <v>205</v>
      </c>
      <c r="N7" s="3"/>
      <c r="O7" s="19" t="s">
        <v>206</v>
      </c>
      <c r="P7" s="3"/>
      <c r="Q7" s="19" t="s">
        <v>207</v>
      </c>
    </row>
    <row r="8" spans="1:20" ht="21.75" customHeight="1">
      <c r="A8" s="72" t="s">
        <v>24</v>
      </c>
      <c r="B8" s="71"/>
      <c r="C8" s="72">
        <v>0</v>
      </c>
      <c r="D8" s="71"/>
      <c r="E8" s="72">
        <v>0</v>
      </c>
      <c r="F8" s="71"/>
      <c r="G8" s="72">
        <v>0</v>
      </c>
      <c r="H8" s="71"/>
      <c r="I8" s="72">
        <v>0</v>
      </c>
      <c r="J8" s="71"/>
      <c r="K8" s="72">
        <v>12251732</v>
      </c>
      <c r="L8" s="71"/>
      <c r="M8" s="72">
        <v>44380246102</v>
      </c>
      <c r="N8" s="71"/>
      <c r="O8" s="72">
        <v>36962761794</v>
      </c>
      <c r="P8" s="71"/>
      <c r="Q8" s="72">
        <v>7417484308</v>
      </c>
      <c r="T8" s="71"/>
    </row>
    <row r="9" spans="1:20" ht="21.75" customHeight="1">
      <c r="A9" s="73" t="s">
        <v>67</v>
      </c>
      <c r="B9" s="71"/>
      <c r="C9" s="73">
        <v>0</v>
      </c>
      <c r="D9" s="71"/>
      <c r="E9" s="73">
        <v>0</v>
      </c>
      <c r="F9" s="71"/>
      <c r="G9" s="73">
        <v>0</v>
      </c>
      <c r="H9" s="71"/>
      <c r="I9" s="73">
        <v>0</v>
      </c>
      <c r="J9" s="71"/>
      <c r="K9" s="73">
        <v>16979433</v>
      </c>
      <c r="L9" s="71"/>
      <c r="M9" s="73">
        <v>91107635649</v>
      </c>
      <c r="N9" s="71"/>
      <c r="O9" s="73">
        <v>84392026868</v>
      </c>
      <c r="P9" s="71"/>
      <c r="Q9" s="73">
        <v>6715608781</v>
      </c>
      <c r="T9" s="71"/>
    </row>
    <row r="10" spans="1:20" ht="21.75" customHeight="1">
      <c r="A10" s="73" t="s">
        <v>151</v>
      </c>
      <c r="B10" s="71"/>
      <c r="C10" s="73">
        <v>0</v>
      </c>
      <c r="D10" s="71"/>
      <c r="E10" s="73">
        <v>0</v>
      </c>
      <c r="F10" s="71"/>
      <c r="G10" s="73">
        <v>0</v>
      </c>
      <c r="H10" s="71"/>
      <c r="I10" s="73">
        <v>0</v>
      </c>
      <c r="J10" s="71"/>
      <c r="K10" s="73">
        <v>155000</v>
      </c>
      <c r="L10" s="71"/>
      <c r="M10" s="73">
        <v>142583043750</v>
      </c>
      <c r="N10" s="71"/>
      <c r="O10" s="73">
        <v>139784659437</v>
      </c>
      <c r="P10" s="71"/>
      <c r="Q10" s="73">
        <v>2798384313</v>
      </c>
      <c r="T10" s="71"/>
    </row>
    <row r="11" spans="1:20" ht="21.75" customHeight="1">
      <c r="A11" s="73" t="s">
        <v>26</v>
      </c>
      <c r="B11" s="71"/>
      <c r="C11" s="73">
        <v>1562500</v>
      </c>
      <c r="D11" s="71"/>
      <c r="E11" s="73">
        <v>3334727148</v>
      </c>
      <c r="F11" s="71"/>
      <c r="G11" s="73">
        <v>3288921132</v>
      </c>
      <c r="H11" s="71"/>
      <c r="I11" s="73">
        <v>45806016</v>
      </c>
      <c r="J11" s="71"/>
      <c r="K11" s="73">
        <v>3125000</v>
      </c>
      <c r="L11" s="71"/>
      <c r="M11" s="73">
        <v>8430322058</v>
      </c>
      <c r="N11" s="71"/>
      <c r="O11" s="73">
        <v>6577842262</v>
      </c>
      <c r="P11" s="71"/>
      <c r="Q11" s="73">
        <v>1852479796</v>
      </c>
      <c r="T11" s="71"/>
    </row>
    <row r="12" spans="1:20" ht="21.75" customHeight="1">
      <c r="A12" s="73" t="s">
        <v>63</v>
      </c>
      <c r="B12" s="71"/>
      <c r="C12" s="73">
        <v>125000</v>
      </c>
      <c r="D12" s="71"/>
      <c r="E12" s="73">
        <v>2666696503</v>
      </c>
      <c r="F12" s="71"/>
      <c r="G12" s="73">
        <v>2252668564</v>
      </c>
      <c r="H12" s="71"/>
      <c r="I12" s="73">
        <v>414027939</v>
      </c>
      <c r="J12" s="71"/>
      <c r="K12" s="73">
        <v>250000</v>
      </c>
      <c r="L12" s="71"/>
      <c r="M12" s="73">
        <v>6195574028</v>
      </c>
      <c r="N12" s="71"/>
      <c r="O12" s="73">
        <v>4505337129</v>
      </c>
      <c r="P12" s="71"/>
      <c r="Q12" s="73">
        <v>1690236899</v>
      </c>
      <c r="T12" s="71"/>
    </row>
    <row r="13" spans="1:20" ht="21.75" customHeight="1">
      <c r="A13" s="73" t="s">
        <v>124</v>
      </c>
      <c r="B13" s="71"/>
      <c r="C13" s="73">
        <v>0</v>
      </c>
      <c r="D13" s="71"/>
      <c r="E13" s="73">
        <v>0</v>
      </c>
      <c r="F13" s="71"/>
      <c r="G13" s="73">
        <v>0</v>
      </c>
      <c r="H13" s="71"/>
      <c r="I13" s="73">
        <v>0</v>
      </c>
      <c r="J13" s="71"/>
      <c r="K13" s="73">
        <v>1018594</v>
      </c>
      <c r="L13" s="71"/>
      <c r="M13" s="73">
        <v>11446038573</v>
      </c>
      <c r="N13" s="71"/>
      <c r="O13" s="73">
        <v>10439219000</v>
      </c>
      <c r="P13" s="71"/>
      <c r="Q13" s="73">
        <v>1006819573</v>
      </c>
      <c r="T13" s="71"/>
    </row>
    <row r="14" spans="1:20" ht="21.75" customHeight="1">
      <c r="A14" s="73" t="s">
        <v>136</v>
      </c>
      <c r="B14" s="71"/>
      <c r="C14" s="73">
        <v>0</v>
      </c>
      <c r="D14" s="71"/>
      <c r="E14" s="73">
        <v>0</v>
      </c>
      <c r="F14" s="71"/>
      <c r="G14" s="73">
        <v>0</v>
      </c>
      <c r="H14" s="71"/>
      <c r="I14" s="73">
        <v>0</v>
      </c>
      <c r="J14" s="71"/>
      <c r="K14" s="73">
        <v>185600</v>
      </c>
      <c r="L14" s="71"/>
      <c r="M14" s="73">
        <v>5774637881</v>
      </c>
      <c r="N14" s="71"/>
      <c r="O14" s="73">
        <v>5016437539</v>
      </c>
      <c r="P14" s="71"/>
      <c r="Q14" s="73">
        <v>758200342</v>
      </c>
      <c r="T14" s="71"/>
    </row>
    <row r="15" spans="1:20" ht="21.75" customHeight="1">
      <c r="A15" s="73" t="s">
        <v>141</v>
      </c>
      <c r="B15" s="71"/>
      <c r="C15" s="73">
        <v>0</v>
      </c>
      <c r="D15" s="71"/>
      <c r="E15" s="73">
        <v>0</v>
      </c>
      <c r="F15" s="71"/>
      <c r="G15" s="73">
        <v>0</v>
      </c>
      <c r="H15" s="71"/>
      <c r="I15" s="73">
        <v>0</v>
      </c>
      <c r="J15" s="71"/>
      <c r="K15" s="73">
        <v>880000</v>
      </c>
      <c r="L15" s="71"/>
      <c r="M15" s="73">
        <v>7065246626</v>
      </c>
      <c r="N15" s="71"/>
      <c r="O15" s="73">
        <v>6438263040</v>
      </c>
      <c r="P15" s="71"/>
      <c r="Q15" s="73">
        <v>626983586</v>
      </c>
      <c r="T15" s="71"/>
    </row>
    <row r="16" spans="1:20" ht="21.75" customHeight="1">
      <c r="A16" s="73" t="s">
        <v>32</v>
      </c>
      <c r="B16" s="71"/>
      <c r="C16" s="73">
        <v>0</v>
      </c>
      <c r="D16" s="71"/>
      <c r="E16" s="73">
        <v>0</v>
      </c>
      <c r="F16" s="71"/>
      <c r="G16" s="73">
        <v>0</v>
      </c>
      <c r="H16" s="71"/>
      <c r="I16" s="73">
        <v>0</v>
      </c>
      <c r="J16" s="71"/>
      <c r="K16" s="73">
        <v>285000</v>
      </c>
      <c r="L16" s="71"/>
      <c r="M16" s="73">
        <v>7808660742</v>
      </c>
      <c r="N16" s="71"/>
      <c r="O16" s="73">
        <v>7456567860</v>
      </c>
      <c r="P16" s="71"/>
      <c r="Q16" s="73">
        <v>352092882</v>
      </c>
      <c r="T16" s="71"/>
    </row>
    <row r="17" spans="1:20" ht="21.75" customHeight="1">
      <c r="A17" s="73" t="s">
        <v>68</v>
      </c>
      <c r="B17" s="71"/>
      <c r="C17" s="73">
        <v>0</v>
      </c>
      <c r="D17" s="71"/>
      <c r="E17" s="73">
        <v>0</v>
      </c>
      <c r="F17" s="71"/>
      <c r="G17" s="73">
        <v>0</v>
      </c>
      <c r="H17" s="71"/>
      <c r="I17" s="73">
        <v>0</v>
      </c>
      <c r="J17" s="71"/>
      <c r="K17" s="73">
        <v>268092</v>
      </c>
      <c r="L17" s="71"/>
      <c r="M17" s="73">
        <v>42259899056</v>
      </c>
      <c r="N17" s="71"/>
      <c r="O17" s="73">
        <v>41986579127</v>
      </c>
      <c r="P17" s="71"/>
      <c r="Q17" s="73">
        <v>273319929</v>
      </c>
      <c r="T17" s="71"/>
    </row>
    <row r="18" spans="1:20" ht="21.75" customHeight="1">
      <c r="A18" s="73" t="s">
        <v>143</v>
      </c>
      <c r="B18" s="71"/>
      <c r="C18" s="73">
        <v>0</v>
      </c>
      <c r="D18" s="71"/>
      <c r="E18" s="73">
        <v>0</v>
      </c>
      <c r="F18" s="71"/>
      <c r="G18" s="73">
        <v>0</v>
      </c>
      <c r="H18" s="71"/>
      <c r="I18" s="73">
        <v>0</v>
      </c>
      <c r="J18" s="71"/>
      <c r="K18" s="73">
        <v>8991184</v>
      </c>
      <c r="L18" s="71"/>
      <c r="M18" s="73">
        <v>12915955762</v>
      </c>
      <c r="N18" s="71"/>
      <c r="O18" s="73">
        <v>12646826334</v>
      </c>
      <c r="P18" s="71"/>
      <c r="Q18" s="73">
        <v>269129428</v>
      </c>
      <c r="T18" s="71"/>
    </row>
    <row r="19" spans="1:20" ht="21.75" customHeight="1">
      <c r="A19" s="73" t="s">
        <v>22</v>
      </c>
      <c r="B19" s="71"/>
      <c r="C19" s="73">
        <v>1809674</v>
      </c>
      <c r="D19" s="71"/>
      <c r="E19" s="73">
        <v>3253359244</v>
      </c>
      <c r="F19" s="71"/>
      <c r="G19" s="73">
        <v>3209249066</v>
      </c>
      <c r="H19" s="71"/>
      <c r="I19" s="73">
        <v>44110178</v>
      </c>
      <c r="J19" s="71"/>
      <c r="K19" s="73">
        <v>3909674</v>
      </c>
      <c r="L19" s="71"/>
      <c r="M19" s="73">
        <v>7155745479</v>
      </c>
      <c r="N19" s="71"/>
      <c r="O19" s="73">
        <v>6933358008</v>
      </c>
      <c r="P19" s="71"/>
      <c r="Q19" s="73">
        <v>222387471</v>
      </c>
      <c r="T19" s="71"/>
    </row>
    <row r="20" spans="1:20" ht="21.75" customHeight="1">
      <c r="A20" s="73" t="s">
        <v>152</v>
      </c>
      <c r="B20" s="71"/>
      <c r="C20" s="73">
        <v>0</v>
      </c>
      <c r="D20" s="71"/>
      <c r="E20" s="73">
        <v>0</v>
      </c>
      <c r="F20" s="71"/>
      <c r="G20" s="73">
        <v>0</v>
      </c>
      <c r="H20" s="71"/>
      <c r="I20" s="73">
        <v>0</v>
      </c>
      <c r="J20" s="71"/>
      <c r="K20" s="73">
        <v>55000</v>
      </c>
      <c r="L20" s="71"/>
      <c r="M20" s="73">
        <v>49710988250</v>
      </c>
      <c r="N20" s="71"/>
      <c r="O20" s="73">
        <v>49573513171</v>
      </c>
      <c r="P20" s="71"/>
      <c r="Q20" s="73">
        <v>137475079</v>
      </c>
      <c r="T20" s="71"/>
    </row>
    <row r="21" spans="1:20" ht="21.75" customHeight="1">
      <c r="A21" s="73" t="s">
        <v>90</v>
      </c>
      <c r="B21" s="71"/>
      <c r="C21" s="73">
        <v>21305</v>
      </c>
      <c r="D21" s="71"/>
      <c r="E21" s="73">
        <v>19996443739</v>
      </c>
      <c r="F21" s="71"/>
      <c r="G21" s="73">
        <v>19945094393</v>
      </c>
      <c r="H21" s="71"/>
      <c r="I21" s="73">
        <v>51349346</v>
      </c>
      <c r="J21" s="71"/>
      <c r="K21" s="73">
        <v>52405</v>
      </c>
      <c r="L21" s="71"/>
      <c r="M21" s="73">
        <v>49174772210</v>
      </c>
      <c r="N21" s="71"/>
      <c r="O21" s="73">
        <v>49059970508</v>
      </c>
      <c r="P21" s="71"/>
      <c r="Q21" s="73">
        <v>114801702</v>
      </c>
      <c r="T21" s="71"/>
    </row>
    <row r="22" spans="1:20" ht="21.75" customHeight="1">
      <c r="A22" s="75" t="s">
        <v>153</v>
      </c>
      <c r="B22" s="71"/>
      <c r="C22" s="75">
        <v>0</v>
      </c>
      <c r="D22" s="71"/>
      <c r="E22" s="75">
        <v>0</v>
      </c>
      <c r="F22" s="71"/>
      <c r="G22" s="75">
        <v>0</v>
      </c>
      <c r="H22" s="71"/>
      <c r="I22" s="75">
        <v>0</v>
      </c>
      <c r="J22" s="71"/>
      <c r="K22" s="75">
        <v>40000</v>
      </c>
      <c r="L22" s="71"/>
      <c r="M22" s="75">
        <v>37655173763</v>
      </c>
      <c r="N22" s="71"/>
      <c r="O22" s="75">
        <v>37593185000</v>
      </c>
      <c r="P22" s="71"/>
      <c r="Q22" s="75">
        <v>61988763</v>
      </c>
      <c r="T22" s="71"/>
    </row>
    <row r="23" spans="1:20" ht="21.75" customHeight="1">
      <c r="A23" s="73" t="s">
        <v>147</v>
      </c>
      <c r="B23" s="71"/>
      <c r="C23" s="73">
        <v>0</v>
      </c>
      <c r="D23" s="71"/>
      <c r="E23" s="73">
        <v>0</v>
      </c>
      <c r="F23" s="71"/>
      <c r="G23" s="73">
        <v>0</v>
      </c>
      <c r="H23" s="71"/>
      <c r="I23" s="73">
        <v>0</v>
      </c>
      <c r="J23" s="71"/>
      <c r="K23" s="73">
        <v>50000</v>
      </c>
      <c r="L23" s="71"/>
      <c r="M23" s="73">
        <v>1767776157</v>
      </c>
      <c r="N23" s="71"/>
      <c r="O23" s="73">
        <v>1759558936</v>
      </c>
      <c r="P23" s="71"/>
      <c r="Q23" s="73">
        <v>8217221</v>
      </c>
      <c r="T23" s="71"/>
    </row>
    <row r="24" spans="1:20" ht="21.75" customHeight="1">
      <c r="A24" s="73" t="s">
        <v>52</v>
      </c>
      <c r="B24" s="71"/>
      <c r="C24" s="73">
        <v>0</v>
      </c>
      <c r="D24" s="71"/>
      <c r="E24" s="73">
        <v>0</v>
      </c>
      <c r="F24" s="71"/>
      <c r="G24" s="73">
        <v>0</v>
      </c>
      <c r="H24" s="71"/>
      <c r="I24" s="73">
        <v>0</v>
      </c>
      <c r="J24" s="71"/>
      <c r="K24" s="73">
        <v>1</v>
      </c>
      <c r="L24" s="71"/>
      <c r="M24" s="73">
        <v>1</v>
      </c>
      <c r="N24" s="71"/>
      <c r="O24" s="73">
        <v>5836</v>
      </c>
      <c r="P24" s="71"/>
      <c r="Q24" s="73">
        <v>-5835</v>
      </c>
      <c r="T24" s="71"/>
    </row>
    <row r="25" spans="1:20" ht="21.75" customHeight="1">
      <c r="A25" s="73" t="s">
        <v>65</v>
      </c>
      <c r="B25" s="71"/>
      <c r="C25" s="73">
        <v>0</v>
      </c>
      <c r="D25" s="71"/>
      <c r="E25" s="73">
        <v>0</v>
      </c>
      <c r="F25" s="71"/>
      <c r="G25" s="73">
        <v>0</v>
      </c>
      <c r="H25" s="71"/>
      <c r="I25" s="73">
        <v>0</v>
      </c>
      <c r="J25" s="71"/>
      <c r="K25" s="73">
        <v>1</v>
      </c>
      <c r="L25" s="71"/>
      <c r="M25" s="73">
        <v>1</v>
      </c>
      <c r="N25" s="71"/>
      <c r="O25" s="73">
        <v>7819</v>
      </c>
      <c r="P25" s="71"/>
      <c r="Q25" s="73">
        <v>-7818</v>
      </c>
      <c r="T25" s="71"/>
    </row>
    <row r="26" spans="1:20" ht="21.75" customHeight="1">
      <c r="A26" s="73" t="s">
        <v>125</v>
      </c>
      <c r="B26" s="71"/>
      <c r="C26" s="73">
        <v>0</v>
      </c>
      <c r="D26" s="71"/>
      <c r="E26" s="73">
        <v>0</v>
      </c>
      <c r="F26" s="71"/>
      <c r="G26" s="73">
        <v>0</v>
      </c>
      <c r="H26" s="71"/>
      <c r="I26" s="73">
        <v>0</v>
      </c>
      <c r="J26" s="71"/>
      <c r="K26" s="73">
        <v>875000</v>
      </c>
      <c r="L26" s="71"/>
      <c r="M26" s="73">
        <v>6079994177</v>
      </c>
      <c r="N26" s="71"/>
      <c r="O26" s="73">
        <v>6132045937</v>
      </c>
      <c r="P26" s="71"/>
      <c r="Q26" s="73">
        <v>-52051760</v>
      </c>
      <c r="T26" s="71"/>
    </row>
    <row r="27" spans="1:20" ht="21.75" customHeight="1">
      <c r="A27" s="73" t="s">
        <v>135</v>
      </c>
      <c r="B27" s="71"/>
      <c r="C27" s="73">
        <v>0</v>
      </c>
      <c r="D27" s="71"/>
      <c r="E27" s="73">
        <v>0</v>
      </c>
      <c r="F27" s="71"/>
      <c r="G27" s="73">
        <v>0</v>
      </c>
      <c r="H27" s="71"/>
      <c r="I27" s="73">
        <v>0</v>
      </c>
      <c r="J27" s="71"/>
      <c r="K27" s="73">
        <v>52300</v>
      </c>
      <c r="L27" s="71"/>
      <c r="M27" s="73">
        <v>8963954363</v>
      </c>
      <c r="N27" s="71"/>
      <c r="O27" s="73">
        <v>9018499738</v>
      </c>
      <c r="P27" s="71"/>
      <c r="Q27" s="73">
        <v>-54545375</v>
      </c>
      <c r="T27" s="71"/>
    </row>
    <row r="28" spans="1:20" ht="21.75" customHeight="1">
      <c r="A28" s="73" t="s">
        <v>138</v>
      </c>
      <c r="B28" s="71"/>
      <c r="C28" s="73">
        <v>0</v>
      </c>
      <c r="D28" s="71"/>
      <c r="E28" s="73">
        <v>0</v>
      </c>
      <c r="F28" s="71"/>
      <c r="G28" s="73">
        <v>0</v>
      </c>
      <c r="H28" s="71"/>
      <c r="I28" s="73">
        <v>0</v>
      </c>
      <c r="J28" s="71"/>
      <c r="K28" s="73">
        <v>141368</v>
      </c>
      <c r="L28" s="71"/>
      <c r="M28" s="73">
        <v>6114742371</v>
      </c>
      <c r="N28" s="71"/>
      <c r="O28" s="73">
        <v>6358840433</v>
      </c>
      <c r="P28" s="71"/>
      <c r="Q28" s="73">
        <v>-244098062</v>
      </c>
      <c r="T28" s="71"/>
    </row>
    <row r="29" spans="1:20" ht="21.75" customHeight="1">
      <c r="A29" s="73" t="s">
        <v>134</v>
      </c>
      <c r="B29" s="71"/>
      <c r="C29" s="73">
        <v>0</v>
      </c>
      <c r="D29" s="71"/>
      <c r="E29" s="73">
        <v>0</v>
      </c>
      <c r="F29" s="71"/>
      <c r="G29" s="73">
        <v>0</v>
      </c>
      <c r="H29" s="71"/>
      <c r="I29" s="73">
        <v>0</v>
      </c>
      <c r="J29" s="71"/>
      <c r="K29" s="73">
        <v>139685</v>
      </c>
      <c r="L29" s="71"/>
      <c r="M29" s="73">
        <v>1983007386</v>
      </c>
      <c r="N29" s="71"/>
      <c r="O29" s="73">
        <v>2267483766</v>
      </c>
      <c r="P29" s="71"/>
      <c r="Q29" s="73">
        <v>-284476380</v>
      </c>
      <c r="T29" s="71"/>
    </row>
    <row r="30" spans="1:20" ht="21.75" customHeight="1">
      <c r="A30" s="73" t="s">
        <v>139</v>
      </c>
      <c r="B30" s="71"/>
      <c r="C30" s="73">
        <v>0</v>
      </c>
      <c r="D30" s="71"/>
      <c r="E30" s="73">
        <v>0</v>
      </c>
      <c r="F30" s="71"/>
      <c r="G30" s="73">
        <v>0</v>
      </c>
      <c r="H30" s="71"/>
      <c r="I30" s="73">
        <v>0</v>
      </c>
      <c r="J30" s="71"/>
      <c r="K30" s="73">
        <v>672000</v>
      </c>
      <c r="L30" s="71"/>
      <c r="M30" s="73">
        <v>2262308344</v>
      </c>
      <c r="N30" s="71"/>
      <c r="O30" s="73">
        <v>2597190220</v>
      </c>
      <c r="P30" s="71"/>
      <c r="Q30" s="73">
        <v>-334881876</v>
      </c>
      <c r="T30" s="71"/>
    </row>
    <row r="31" spans="1:20" ht="21.75" customHeight="1">
      <c r="A31" s="73" t="s">
        <v>128</v>
      </c>
      <c r="B31" s="71"/>
      <c r="C31" s="73">
        <v>0</v>
      </c>
      <c r="D31" s="71"/>
      <c r="E31" s="73">
        <v>0</v>
      </c>
      <c r="F31" s="71"/>
      <c r="G31" s="73">
        <v>0</v>
      </c>
      <c r="H31" s="71"/>
      <c r="I31" s="73">
        <v>0</v>
      </c>
      <c r="J31" s="71"/>
      <c r="K31" s="73">
        <v>220441</v>
      </c>
      <c r="L31" s="71"/>
      <c r="M31" s="73">
        <v>416364636</v>
      </c>
      <c r="N31" s="71"/>
      <c r="O31" s="73">
        <v>761844096</v>
      </c>
      <c r="P31" s="71"/>
      <c r="Q31" s="73">
        <v>-345479460</v>
      </c>
      <c r="T31" s="71"/>
    </row>
    <row r="32" spans="1:20" ht="21.75" customHeight="1">
      <c r="A32" s="73" t="s">
        <v>126</v>
      </c>
      <c r="B32" s="71"/>
      <c r="C32" s="73">
        <v>0</v>
      </c>
      <c r="D32" s="71"/>
      <c r="E32" s="73">
        <v>0</v>
      </c>
      <c r="F32" s="71"/>
      <c r="G32" s="73">
        <v>0</v>
      </c>
      <c r="H32" s="71"/>
      <c r="I32" s="73">
        <v>0</v>
      </c>
      <c r="J32" s="71"/>
      <c r="K32" s="73">
        <v>141561</v>
      </c>
      <c r="L32" s="71"/>
      <c r="M32" s="73">
        <v>1465789303</v>
      </c>
      <c r="N32" s="71"/>
      <c r="O32" s="73">
        <v>2207876592</v>
      </c>
      <c r="P32" s="71"/>
      <c r="Q32" s="73">
        <v>-742087289</v>
      </c>
      <c r="T32" s="71"/>
    </row>
    <row r="33" spans="1:20" ht="21.75" customHeight="1">
      <c r="A33" s="73" t="s">
        <v>54</v>
      </c>
      <c r="B33" s="71"/>
      <c r="C33" s="73">
        <v>400000</v>
      </c>
      <c r="D33" s="71"/>
      <c r="E33" s="73">
        <v>6168269255</v>
      </c>
      <c r="F33" s="71"/>
      <c r="G33" s="73">
        <v>6910635603</v>
      </c>
      <c r="H33" s="71"/>
      <c r="I33" s="73">
        <v>-742366348</v>
      </c>
      <c r="J33" s="71"/>
      <c r="K33" s="73">
        <v>530000</v>
      </c>
      <c r="L33" s="71"/>
      <c r="M33" s="73">
        <v>8169987750</v>
      </c>
      <c r="N33" s="71"/>
      <c r="O33" s="73">
        <v>9156592170</v>
      </c>
      <c r="P33" s="71"/>
      <c r="Q33" s="73">
        <v>-986604420</v>
      </c>
      <c r="T33" s="71"/>
    </row>
    <row r="34" spans="1:20" ht="21.75" customHeight="1">
      <c r="A34" s="73" t="s">
        <v>133</v>
      </c>
      <c r="B34" s="71"/>
      <c r="C34" s="73">
        <v>0</v>
      </c>
      <c r="D34" s="71"/>
      <c r="E34" s="73">
        <v>0</v>
      </c>
      <c r="F34" s="71"/>
      <c r="G34" s="73">
        <v>0</v>
      </c>
      <c r="H34" s="71"/>
      <c r="I34" s="73">
        <v>0</v>
      </c>
      <c r="J34" s="71"/>
      <c r="K34" s="73">
        <v>2136920</v>
      </c>
      <c r="L34" s="71"/>
      <c r="M34" s="73">
        <v>5177221575</v>
      </c>
      <c r="N34" s="71"/>
      <c r="O34" s="73">
        <v>6319510844</v>
      </c>
      <c r="P34" s="71"/>
      <c r="Q34" s="73">
        <v>-1142289269</v>
      </c>
      <c r="T34" s="71"/>
    </row>
    <row r="35" spans="1:20" ht="21.75" customHeight="1">
      <c r="A35" s="73" t="s">
        <v>127</v>
      </c>
      <c r="B35" s="71"/>
      <c r="C35" s="73">
        <v>0</v>
      </c>
      <c r="D35" s="71"/>
      <c r="E35" s="73">
        <v>0</v>
      </c>
      <c r="F35" s="71"/>
      <c r="G35" s="73">
        <v>0</v>
      </c>
      <c r="H35" s="71"/>
      <c r="I35" s="73">
        <v>0</v>
      </c>
      <c r="J35" s="71"/>
      <c r="K35" s="73">
        <v>858000</v>
      </c>
      <c r="L35" s="71"/>
      <c r="M35" s="73">
        <v>5170069385</v>
      </c>
      <c r="N35" s="71"/>
      <c r="O35" s="73">
        <v>6550232832</v>
      </c>
      <c r="P35" s="71"/>
      <c r="Q35" s="73">
        <v>-1380163447</v>
      </c>
      <c r="T35" s="71"/>
    </row>
    <row r="36" spans="1:20" ht="21.75" customHeight="1">
      <c r="A36" s="73" t="s">
        <v>142</v>
      </c>
      <c r="B36" s="71"/>
      <c r="C36" s="73">
        <v>0</v>
      </c>
      <c r="D36" s="71"/>
      <c r="E36" s="73">
        <v>0</v>
      </c>
      <c r="F36" s="71"/>
      <c r="G36" s="73">
        <v>0</v>
      </c>
      <c r="H36" s="71"/>
      <c r="I36" s="73">
        <v>0</v>
      </c>
      <c r="J36" s="71"/>
      <c r="K36" s="73">
        <v>1618000</v>
      </c>
      <c r="L36" s="71"/>
      <c r="M36" s="73">
        <v>4315110782</v>
      </c>
      <c r="N36" s="71"/>
      <c r="O36" s="73">
        <v>5709723795</v>
      </c>
      <c r="P36" s="71"/>
      <c r="Q36" s="73">
        <v>-1394613013</v>
      </c>
      <c r="T36" s="71"/>
    </row>
    <row r="37" spans="1:20" ht="21.75" customHeight="1">
      <c r="A37" s="73" t="s">
        <v>51</v>
      </c>
      <c r="B37" s="71"/>
      <c r="C37" s="73">
        <v>0</v>
      </c>
      <c r="D37" s="71"/>
      <c r="E37" s="73">
        <v>0</v>
      </c>
      <c r="F37" s="71"/>
      <c r="G37" s="73">
        <v>0</v>
      </c>
      <c r="H37" s="71"/>
      <c r="I37" s="73">
        <v>0</v>
      </c>
      <c r="J37" s="71"/>
      <c r="K37" s="73">
        <v>1500000</v>
      </c>
      <c r="L37" s="71"/>
      <c r="M37" s="73">
        <v>10288417593</v>
      </c>
      <c r="N37" s="71"/>
      <c r="O37" s="73">
        <v>11690027927</v>
      </c>
      <c r="P37" s="71"/>
      <c r="Q37" s="73">
        <v>-1401610334</v>
      </c>
      <c r="T37" s="71"/>
    </row>
    <row r="38" spans="1:20" ht="21.75" customHeight="1">
      <c r="A38" s="73" t="s">
        <v>129</v>
      </c>
      <c r="B38" s="71"/>
      <c r="C38" s="73">
        <v>0</v>
      </c>
      <c r="D38" s="71"/>
      <c r="E38" s="73">
        <v>0</v>
      </c>
      <c r="F38" s="71"/>
      <c r="G38" s="73">
        <v>0</v>
      </c>
      <c r="H38" s="71"/>
      <c r="I38" s="73">
        <v>0</v>
      </c>
      <c r="J38" s="71"/>
      <c r="K38" s="73">
        <v>3503030</v>
      </c>
      <c r="L38" s="71"/>
      <c r="M38" s="73">
        <v>13626408854</v>
      </c>
      <c r="N38" s="71"/>
      <c r="O38" s="73">
        <v>15304211739</v>
      </c>
      <c r="P38" s="71"/>
      <c r="Q38" s="73">
        <v>-1677802885</v>
      </c>
      <c r="T38" s="71"/>
    </row>
    <row r="39" spans="1:20" ht="21.75" customHeight="1">
      <c r="A39" s="73" t="s">
        <v>140</v>
      </c>
      <c r="B39" s="71"/>
      <c r="C39" s="73">
        <v>0</v>
      </c>
      <c r="D39" s="71"/>
      <c r="E39" s="73">
        <v>0</v>
      </c>
      <c r="F39" s="71"/>
      <c r="G39" s="73">
        <v>0</v>
      </c>
      <c r="H39" s="71"/>
      <c r="I39" s="73">
        <v>0</v>
      </c>
      <c r="J39" s="71"/>
      <c r="K39" s="73">
        <v>677551</v>
      </c>
      <c r="L39" s="71"/>
      <c r="M39" s="73">
        <v>5590238114</v>
      </c>
      <c r="N39" s="71"/>
      <c r="O39" s="73">
        <v>7286943168</v>
      </c>
      <c r="P39" s="71"/>
      <c r="Q39" s="73">
        <v>-1696705054</v>
      </c>
      <c r="T39" s="71"/>
    </row>
    <row r="40" spans="1:20" ht="21.75" customHeight="1">
      <c r="A40" s="73" t="s">
        <v>132</v>
      </c>
      <c r="B40" s="71"/>
      <c r="C40" s="73">
        <v>0</v>
      </c>
      <c r="D40" s="71"/>
      <c r="E40" s="73">
        <v>0</v>
      </c>
      <c r="F40" s="71"/>
      <c r="G40" s="73">
        <v>0</v>
      </c>
      <c r="H40" s="71"/>
      <c r="I40" s="73">
        <v>0</v>
      </c>
      <c r="J40" s="71"/>
      <c r="K40" s="73">
        <v>1503646</v>
      </c>
      <c r="L40" s="71"/>
      <c r="M40" s="73">
        <v>4322503576</v>
      </c>
      <c r="N40" s="71"/>
      <c r="O40" s="73">
        <v>6131709104</v>
      </c>
      <c r="P40" s="71"/>
      <c r="Q40" s="73">
        <v>-1809205528</v>
      </c>
      <c r="T40" s="71"/>
    </row>
    <row r="41" spans="1:20" ht="21.75" customHeight="1">
      <c r="A41" s="73" t="s">
        <v>34</v>
      </c>
      <c r="B41" s="71"/>
      <c r="C41" s="73">
        <v>0</v>
      </c>
      <c r="D41" s="71"/>
      <c r="E41" s="73">
        <v>0</v>
      </c>
      <c r="F41" s="71"/>
      <c r="G41" s="73">
        <v>0</v>
      </c>
      <c r="H41" s="71"/>
      <c r="I41" s="73">
        <v>0</v>
      </c>
      <c r="J41" s="71"/>
      <c r="K41" s="73">
        <v>250000</v>
      </c>
      <c r="L41" s="71"/>
      <c r="M41" s="73">
        <v>13399794040</v>
      </c>
      <c r="N41" s="71"/>
      <c r="O41" s="73">
        <v>15283518711</v>
      </c>
      <c r="P41" s="71"/>
      <c r="Q41" s="73">
        <v>-1883724671</v>
      </c>
      <c r="T41" s="71"/>
    </row>
    <row r="42" spans="1:20" ht="21.75" customHeight="1">
      <c r="A42" s="73" t="s">
        <v>130</v>
      </c>
      <c r="B42" s="71"/>
      <c r="C42" s="73">
        <v>0</v>
      </c>
      <c r="D42" s="71"/>
      <c r="E42" s="73">
        <v>0</v>
      </c>
      <c r="F42" s="71"/>
      <c r="G42" s="73">
        <v>0</v>
      </c>
      <c r="H42" s="71"/>
      <c r="I42" s="73">
        <v>0</v>
      </c>
      <c r="J42" s="71"/>
      <c r="K42" s="73">
        <v>3363000</v>
      </c>
      <c r="L42" s="71"/>
      <c r="M42" s="73">
        <v>118359207192</v>
      </c>
      <c r="N42" s="71"/>
      <c r="O42" s="73">
        <v>120314215498</v>
      </c>
      <c r="P42" s="71"/>
      <c r="Q42" s="73">
        <v>-1955008306</v>
      </c>
      <c r="T42" s="71"/>
    </row>
    <row r="43" spans="1:20" ht="21.75" customHeight="1">
      <c r="A43" s="73" t="s">
        <v>131</v>
      </c>
      <c r="B43" s="71"/>
      <c r="C43" s="73">
        <v>0</v>
      </c>
      <c r="D43" s="71"/>
      <c r="E43" s="73">
        <v>0</v>
      </c>
      <c r="F43" s="71"/>
      <c r="G43" s="73">
        <v>0</v>
      </c>
      <c r="H43" s="71"/>
      <c r="I43" s="73">
        <v>0</v>
      </c>
      <c r="J43" s="71"/>
      <c r="K43" s="73">
        <v>1589247</v>
      </c>
      <c r="L43" s="71"/>
      <c r="M43" s="73">
        <v>4808064809</v>
      </c>
      <c r="N43" s="71"/>
      <c r="O43" s="73">
        <v>7113798784</v>
      </c>
      <c r="P43" s="71"/>
      <c r="Q43" s="73">
        <v>-2305733975</v>
      </c>
      <c r="T43" s="71"/>
    </row>
    <row r="44" spans="1:20" ht="21.75" customHeight="1">
      <c r="A44" s="73" t="s">
        <v>27</v>
      </c>
      <c r="B44" s="71"/>
      <c r="C44" s="73">
        <v>0</v>
      </c>
      <c r="D44" s="71"/>
      <c r="E44" s="73">
        <v>0</v>
      </c>
      <c r="F44" s="71"/>
      <c r="G44" s="73">
        <v>0</v>
      </c>
      <c r="H44" s="71"/>
      <c r="I44" s="73">
        <v>0</v>
      </c>
      <c r="J44" s="71"/>
      <c r="K44" s="73">
        <v>1207025</v>
      </c>
      <c r="L44" s="71"/>
      <c r="M44" s="73">
        <v>4363024303</v>
      </c>
      <c r="N44" s="71"/>
      <c r="O44" s="73">
        <v>6827107820</v>
      </c>
      <c r="P44" s="71"/>
      <c r="Q44" s="73">
        <v>-2464083517</v>
      </c>
      <c r="T44" s="71"/>
    </row>
    <row r="45" spans="1:20" ht="21.75" customHeight="1">
      <c r="A45" s="73" t="s">
        <v>137</v>
      </c>
      <c r="B45" s="71"/>
      <c r="C45" s="73">
        <v>0</v>
      </c>
      <c r="D45" s="71"/>
      <c r="E45" s="73">
        <v>0</v>
      </c>
      <c r="F45" s="71"/>
      <c r="G45" s="73">
        <v>0</v>
      </c>
      <c r="H45" s="71"/>
      <c r="I45" s="73">
        <v>0</v>
      </c>
      <c r="J45" s="71"/>
      <c r="K45" s="73">
        <v>450000</v>
      </c>
      <c r="L45" s="71"/>
      <c r="M45" s="73">
        <v>28320320286</v>
      </c>
      <c r="N45" s="71"/>
      <c r="O45" s="73">
        <v>30811573800</v>
      </c>
      <c r="P45" s="71"/>
      <c r="Q45" s="73">
        <v>-2491253514</v>
      </c>
      <c r="T45" s="71"/>
    </row>
    <row r="46" spans="1:20" ht="21.75" customHeight="1">
      <c r="A46" s="75" t="s">
        <v>38</v>
      </c>
      <c r="B46" s="71"/>
      <c r="C46" s="75">
        <v>20693300</v>
      </c>
      <c r="D46" s="71"/>
      <c r="E46" s="75">
        <v>7570387940</v>
      </c>
      <c r="F46" s="71"/>
      <c r="G46" s="75">
        <v>10182236466</v>
      </c>
      <c r="H46" s="71"/>
      <c r="I46" s="75">
        <v>-2611848526</v>
      </c>
      <c r="J46" s="71"/>
      <c r="K46" s="75">
        <v>20693300</v>
      </c>
      <c r="L46" s="71"/>
      <c r="M46" s="75">
        <v>7570387940</v>
      </c>
      <c r="N46" s="71"/>
      <c r="O46" s="75">
        <v>10182236466</v>
      </c>
      <c r="P46" s="71"/>
      <c r="Q46" s="75">
        <v>-2611848526</v>
      </c>
      <c r="T46" s="71"/>
    </row>
    <row r="47" spans="1:20" ht="21.75" customHeight="1">
      <c r="A47" s="73" t="s">
        <v>41</v>
      </c>
      <c r="B47" s="71"/>
      <c r="C47" s="73">
        <v>0</v>
      </c>
      <c r="D47" s="71"/>
      <c r="E47" s="73">
        <v>0</v>
      </c>
      <c r="F47" s="71"/>
      <c r="G47" s="73">
        <v>0</v>
      </c>
      <c r="H47" s="71"/>
      <c r="I47" s="73">
        <v>0</v>
      </c>
      <c r="J47" s="71"/>
      <c r="K47" s="73">
        <v>6700000</v>
      </c>
      <c r="L47" s="71"/>
      <c r="M47" s="73">
        <v>15052683849</v>
      </c>
      <c r="N47" s="71"/>
      <c r="O47" s="73">
        <v>17902442813</v>
      </c>
      <c r="P47" s="71"/>
      <c r="Q47" s="73">
        <v>-2849758964</v>
      </c>
      <c r="T47" s="71"/>
    </row>
    <row r="48" spans="1:20" ht="21.75" customHeight="1">
      <c r="A48" s="73" t="s">
        <v>21</v>
      </c>
      <c r="B48" s="71"/>
      <c r="C48" s="73">
        <v>6850000</v>
      </c>
      <c r="D48" s="71"/>
      <c r="E48" s="73">
        <v>15986312208</v>
      </c>
      <c r="F48" s="71"/>
      <c r="G48" s="73">
        <v>20257496430</v>
      </c>
      <c r="H48" s="71"/>
      <c r="I48" s="73">
        <v>-4271184222</v>
      </c>
      <c r="J48" s="71"/>
      <c r="K48" s="73">
        <v>6850000</v>
      </c>
      <c r="L48" s="71"/>
      <c r="M48" s="73">
        <v>15986312208</v>
      </c>
      <c r="N48" s="71"/>
      <c r="O48" s="73">
        <v>20257496430</v>
      </c>
      <c r="P48" s="71"/>
      <c r="Q48" s="73">
        <v>-4271184222</v>
      </c>
      <c r="T48" s="71"/>
    </row>
    <row r="49" spans="1:20" ht="21.75" customHeight="1">
      <c r="A49" s="74" t="s">
        <v>23</v>
      </c>
      <c r="B49" s="71"/>
      <c r="C49" s="74">
        <v>4300000</v>
      </c>
      <c r="D49" s="71"/>
      <c r="E49" s="74">
        <v>10018636646</v>
      </c>
      <c r="F49" s="71"/>
      <c r="G49" s="74">
        <v>10284242470</v>
      </c>
      <c r="H49" s="71"/>
      <c r="I49" s="74">
        <v>-265605824</v>
      </c>
      <c r="J49" s="71"/>
      <c r="K49" s="74">
        <v>17500000</v>
      </c>
      <c r="L49" s="71"/>
      <c r="M49" s="74">
        <v>36964540686</v>
      </c>
      <c r="N49" s="71"/>
      <c r="O49" s="74">
        <v>41854475077</v>
      </c>
      <c r="P49" s="71"/>
      <c r="Q49" s="74">
        <v>-4889934391</v>
      </c>
      <c r="T49" s="71"/>
    </row>
    <row r="50" spans="1:20" ht="21.75" customHeight="1">
      <c r="A50" s="100" t="s">
        <v>72</v>
      </c>
      <c r="B50" s="71"/>
      <c r="C50" s="76">
        <v>35761779</v>
      </c>
      <c r="D50" s="71"/>
      <c r="E50" s="76">
        <v>68994832683</v>
      </c>
      <c r="F50" s="71"/>
      <c r="G50" s="76">
        <v>76330544124</v>
      </c>
      <c r="H50" s="71"/>
      <c r="I50" s="76">
        <v>-7335711441</v>
      </c>
      <c r="J50" s="71"/>
      <c r="K50" s="76">
        <v>121668790</v>
      </c>
      <c r="L50" s="71"/>
      <c r="M50" s="76">
        <v>854202167836</v>
      </c>
      <c r="N50" s="71"/>
      <c r="O50" s="76">
        <v>869165717428</v>
      </c>
      <c r="P50" s="71"/>
      <c r="Q50" s="76">
        <f>SUM(Q8:Q49)</f>
        <v>-14963547818</v>
      </c>
    </row>
    <row r="54" spans="1:20">
      <c r="Q54" s="101"/>
    </row>
    <row r="56" spans="1:20">
      <c r="Q56" s="71"/>
    </row>
    <row r="58" spans="1:20">
      <c r="O58" s="71"/>
    </row>
  </sheetData>
  <sortState xmlns:xlrd2="http://schemas.microsoft.com/office/spreadsheetml/2017/richdata2" ref="A8:Q49">
    <sortCondition descending="1" ref="Q8:Q4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>
    <pageSetUpPr fitToPage="1"/>
  </sheetPr>
  <dimension ref="A1:Q65"/>
  <sheetViews>
    <sheetView rightToLeft="1" workbookViewId="0">
      <selection activeCell="Z5" sqref="Z5"/>
    </sheetView>
  </sheetViews>
  <sheetFormatPr defaultRowHeight="12.75"/>
  <cols>
    <col min="1" max="1" width="40.28515625" customWidth="1"/>
    <col min="2" max="2" width="1.28515625" customWidth="1"/>
    <col min="3" max="3" width="12.85546875" bestFit="1" customWidth="1"/>
    <col min="4" max="4" width="1.28515625" customWidth="1"/>
    <col min="5" max="5" width="18.5703125" bestFit="1" customWidth="1"/>
    <col min="6" max="6" width="1.28515625" customWidth="1"/>
    <col min="7" max="7" width="18.5703125" bestFit="1" customWidth="1"/>
    <col min="8" max="8" width="1.28515625" customWidth="1"/>
    <col min="9" max="9" width="15.5703125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1.28515625" customWidth="1"/>
    <col min="15" max="15" width="18.42578125" bestFit="1" customWidth="1"/>
    <col min="16" max="16" width="1.28515625" customWidth="1"/>
    <col min="17" max="17" width="16.85546875" bestFit="1" customWidth="1"/>
    <col min="18" max="18" width="0.42578125" customWidth="1"/>
  </cols>
  <sheetData>
    <row r="1" spans="1:17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14.45" customHeight="1"/>
    <row r="5" spans="1:17" ht="24">
      <c r="A5" s="153" t="s">
        <v>208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17" ht="21">
      <c r="A6" s="154" t="s">
        <v>102</v>
      </c>
      <c r="C6" s="154" t="s">
        <v>118</v>
      </c>
      <c r="D6" s="154"/>
      <c r="E6" s="154"/>
      <c r="F6" s="154"/>
      <c r="G6" s="154"/>
      <c r="H6" s="154"/>
      <c r="I6" s="154"/>
      <c r="K6" s="154" t="s">
        <v>119</v>
      </c>
      <c r="L6" s="154"/>
      <c r="M6" s="154"/>
      <c r="N6" s="154"/>
      <c r="O6" s="154"/>
      <c r="P6" s="154"/>
      <c r="Q6" s="154"/>
    </row>
    <row r="7" spans="1:17" ht="42">
      <c r="A7" s="154"/>
      <c r="C7" s="19" t="s">
        <v>13</v>
      </c>
      <c r="D7" s="3"/>
      <c r="E7" s="19" t="s">
        <v>15</v>
      </c>
      <c r="F7" s="3"/>
      <c r="G7" s="19" t="s">
        <v>206</v>
      </c>
      <c r="H7" s="3"/>
      <c r="I7" s="19" t="s">
        <v>209</v>
      </c>
      <c r="K7" s="19" t="s">
        <v>13</v>
      </c>
      <c r="L7" s="3"/>
      <c r="M7" s="19" t="s">
        <v>15</v>
      </c>
      <c r="N7" s="3"/>
      <c r="O7" s="19" t="s">
        <v>206</v>
      </c>
      <c r="P7" s="3"/>
      <c r="Q7" s="19" t="s">
        <v>209</v>
      </c>
    </row>
    <row r="8" spans="1:17" ht="21.75" customHeight="1">
      <c r="A8" s="5" t="s">
        <v>65</v>
      </c>
      <c r="C8" s="72">
        <v>11862894</v>
      </c>
      <c r="D8" s="123"/>
      <c r="E8" s="72">
        <v>107310019004</v>
      </c>
      <c r="F8" s="123"/>
      <c r="G8" s="72">
        <v>99409171451</v>
      </c>
      <c r="H8" s="123"/>
      <c r="I8" s="72">
        <v>7900847553</v>
      </c>
      <c r="J8" s="123"/>
      <c r="K8" s="72">
        <v>11862894</v>
      </c>
      <c r="L8" s="123"/>
      <c r="M8" s="72">
        <v>107310019004</v>
      </c>
      <c r="N8" s="123"/>
      <c r="O8" s="72">
        <v>92736904781</v>
      </c>
      <c r="P8" s="123"/>
      <c r="Q8" s="72">
        <v>14573114223</v>
      </c>
    </row>
    <row r="9" spans="1:17" ht="21.75" customHeight="1">
      <c r="A9" s="8" t="s">
        <v>24</v>
      </c>
      <c r="C9" s="73">
        <v>25100000</v>
      </c>
      <c r="D9" s="123"/>
      <c r="E9" s="73">
        <v>89497999485</v>
      </c>
      <c r="F9" s="123"/>
      <c r="G9" s="73">
        <v>96958245330</v>
      </c>
      <c r="H9" s="123"/>
      <c r="I9" s="73">
        <v>-7460245845</v>
      </c>
      <c r="J9" s="123"/>
      <c r="K9" s="73">
        <v>25100000</v>
      </c>
      <c r="L9" s="123"/>
      <c r="M9" s="73">
        <v>89497999485</v>
      </c>
      <c r="N9" s="123"/>
      <c r="O9" s="73">
        <v>75725237911</v>
      </c>
      <c r="P9" s="123"/>
      <c r="Q9" s="73">
        <v>13772761574</v>
      </c>
    </row>
    <row r="10" spans="1:17" ht="21.75" customHeight="1">
      <c r="A10" s="8" t="s">
        <v>59</v>
      </c>
      <c r="C10" s="73">
        <v>1100000</v>
      </c>
      <c r="D10" s="123"/>
      <c r="E10" s="73">
        <v>29577957750</v>
      </c>
      <c r="F10" s="123"/>
      <c r="G10" s="73">
        <v>23629562550</v>
      </c>
      <c r="H10" s="123"/>
      <c r="I10" s="73">
        <v>5948395200</v>
      </c>
      <c r="J10" s="123"/>
      <c r="K10" s="73">
        <v>1100000</v>
      </c>
      <c r="L10" s="123"/>
      <c r="M10" s="73">
        <v>29577957750</v>
      </c>
      <c r="N10" s="123"/>
      <c r="O10" s="73">
        <v>24023728557</v>
      </c>
      <c r="P10" s="123"/>
      <c r="Q10" s="73">
        <v>5554229193</v>
      </c>
    </row>
    <row r="11" spans="1:17" ht="21.75" customHeight="1">
      <c r="A11" s="8" t="s">
        <v>32</v>
      </c>
      <c r="C11" s="73">
        <v>1100000</v>
      </c>
      <c r="D11" s="123"/>
      <c r="E11" s="73">
        <v>34159534200</v>
      </c>
      <c r="F11" s="123"/>
      <c r="G11" s="73">
        <v>29774779650</v>
      </c>
      <c r="H11" s="123"/>
      <c r="I11" s="73">
        <v>4384754550</v>
      </c>
      <c r="J11" s="123"/>
      <c r="K11" s="73">
        <v>1100000</v>
      </c>
      <c r="L11" s="123"/>
      <c r="M11" s="73">
        <v>34159534200</v>
      </c>
      <c r="N11" s="123"/>
      <c r="O11" s="73">
        <v>29903571829</v>
      </c>
      <c r="P11" s="123"/>
      <c r="Q11" s="73">
        <v>4255962371</v>
      </c>
    </row>
    <row r="12" spans="1:17" ht="21.75" customHeight="1">
      <c r="A12" s="8" t="s">
        <v>47</v>
      </c>
      <c r="C12" s="73">
        <v>281880</v>
      </c>
      <c r="D12" s="123"/>
      <c r="E12" s="73">
        <v>12230852831</v>
      </c>
      <c r="F12" s="123"/>
      <c r="G12" s="73">
        <v>10717757635</v>
      </c>
      <c r="H12" s="123"/>
      <c r="I12" s="73">
        <v>1513095196</v>
      </c>
      <c r="J12" s="123"/>
      <c r="K12" s="73">
        <v>281880</v>
      </c>
      <c r="L12" s="123"/>
      <c r="M12" s="73">
        <v>12230852831</v>
      </c>
      <c r="N12" s="123"/>
      <c r="O12" s="73">
        <v>8319221547</v>
      </c>
      <c r="P12" s="123"/>
      <c r="Q12" s="73">
        <v>3911631284</v>
      </c>
    </row>
    <row r="13" spans="1:17" ht="21.75" customHeight="1">
      <c r="A13" s="8" t="s">
        <v>66</v>
      </c>
      <c r="C13" s="73">
        <v>6905729</v>
      </c>
      <c r="D13" s="123"/>
      <c r="E13" s="73">
        <v>39471679496</v>
      </c>
      <c r="F13" s="123"/>
      <c r="G13" s="73">
        <v>35696127544</v>
      </c>
      <c r="H13" s="123"/>
      <c r="I13" s="73">
        <v>3775551952</v>
      </c>
      <c r="J13" s="123"/>
      <c r="K13" s="73">
        <v>6905729</v>
      </c>
      <c r="L13" s="123"/>
      <c r="M13" s="73">
        <v>39471679496</v>
      </c>
      <c r="N13" s="123"/>
      <c r="O13" s="73">
        <v>36176652338</v>
      </c>
      <c r="P13" s="123"/>
      <c r="Q13" s="73">
        <v>3295027158</v>
      </c>
    </row>
    <row r="14" spans="1:17" ht="21.75" customHeight="1">
      <c r="A14" s="8" t="s">
        <v>46</v>
      </c>
      <c r="C14" s="73">
        <v>664000</v>
      </c>
      <c r="D14" s="123"/>
      <c r="E14" s="73">
        <v>32771442780</v>
      </c>
      <c r="F14" s="123"/>
      <c r="G14" s="73">
        <v>30665885832</v>
      </c>
      <c r="H14" s="123"/>
      <c r="I14" s="73">
        <v>2105556948</v>
      </c>
      <c r="J14" s="123"/>
      <c r="K14" s="73">
        <v>664000</v>
      </c>
      <c r="L14" s="123"/>
      <c r="M14" s="73">
        <v>32771442780</v>
      </c>
      <c r="N14" s="123"/>
      <c r="O14" s="73">
        <v>29907728640</v>
      </c>
      <c r="P14" s="123"/>
      <c r="Q14" s="73">
        <v>2863714140</v>
      </c>
    </row>
    <row r="15" spans="1:17" ht="21.75" customHeight="1">
      <c r="A15" s="67" t="s">
        <v>86</v>
      </c>
      <c r="C15" s="75">
        <v>70000</v>
      </c>
      <c r="D15" s="123"/>
      <c r="E15" s="75">
        <v>40786506105</v>
      </c>
      <c r="F15" s="123"/>
      <c r="G15" s="75">
        <v>38348848011</v>
      </c>
      <c r="H15" s="123"/>
      <c r="I15" s="75">
        <v>2437658094</v>
      </c>
      <c r="J15" s="123"/>
      <c r="K15" s="75">
        <v>70000</v>
      </c>
      <c r="L15" s="123"/>
      <c r="M15" s="75">
        <v>40786506105</v>
      </c>
      <c r="N15" s="123"/>
      <c r="O15" s="75">
        <v>38086901990</v>
      </c>
      <c r="P15" s="123"/>
      <c r="Q15" s="75">
        <v>2699604115</v>
      </c>
    </row>
    <row r="16" spans="1:17" ht="21.75" customHeight="1">
      <c r="A16" s="8" t="s">
        <v>55</v>
      </c>
      <c r="C16" s="73">
        <v>12400000</v>
      </c>
      <c r="D16" s="123"/>
      <c r="E16" s="73">
        <v>22248827100</v>
      </c>
      <c r="F16" s="123"/>
      <c r="G16" s="73">
        <v>20873717070</v>
      </c>
      <c r="H16" s="123"/>
      <c r="I16" s="73">
        <v>1375110030</v>
      </c>
      <c r="J16" s="123"/>
      <c r="K16" s="73">
        <v>12400000</v>
      </c>
      <c r="L16" s="123"/>
      <c r="M16" s="73">
        <v>22248827100</v>
      </c>
      <c r="N16" s="123"/>
      <c r="O16" s="73">
        <v>19600935450</v>
      </c>
      <c r="P16" s="123"/>
      <c r="Q16" s="73">
        <v>2647891650</v>
      </c>
    </row>
    <row r="17" spans="1:17" ht="21.75" customHeight="1">
      <c r="A17" s="8" t="s">
        <v>20</v>
      </c>
      <c r="C17" s="73">
        <v>4142584</v>
      </c>
      <c r="D17" s="123"/>
      <c r="E17" s="73">
        <v>10348372226</v>
      </c>
      <c r="F17" s="123"/>
      <c r="G17" s="73">
        <v>9454780195</v>
      </c>
      <c r="H17" s="123"/>
      <c r="I17" s="73">
        <v>893592031</v>
      </c>
      <c r="J17" s="123"/>
      <c r="K17" s="73">
        <v>4142584</v>
      </c>
      <c r="L17" s="123"/>
      <c r="M17" s="73">
        <v>10348372226</v>
      </c>
      <c r="N17" s="123"/>
      <c r="O17" s="73">
        <v>7832313559</v>
      </c>
      <c r="P17" s="123"/>
      <c r="Q17" s="73">
        <v>2516058667</v>
      </c>
    </row>
    <row r="18" spans="1:17" ht="21.75" customHeight="1">
      <c r="A18" s="8" t="s">
        <v>44</v>
      </c>
      <c r="C18" s="73">
        <v>784000</v>
      </c>
      <c r="D18" s="123"/>
      <c r="E18" s="73">
        <v>25585574616</v>
      </c>
      <c r="F18" s="123"/>
      <c r="G18" s="73">
        <v>23457989520</v>
      </c>
      <c r="H18" s="123"/>
      <c r="I18" s="73">
        <v>2127585096</v>
      </c>
      <c r="J18" s="123"/>
      <c r="K18" s="73">
        <v>784000</v>
      </c>
      <c r="L18" s="123"/>
      <c r="M18" s="73">
        <v>25585574616</v>
      </c>
      <c r="N18" s="123"/>
      <c r="O18" s="73">
        <v>23286636905</v>
      </c>
      <c r="P18" s="123"/>
      <c r="Q18" s="73">
        <v>2298937711</v>
      </c>
    </row>
    <row r="19" spans="1:17" ht="21.75" customHeight="1">
      <c r="A19" s="8" t="s">
        <v>67</v>
      </c>
      <c r="C19" s="73">
        <v>5220000</v>
      </c>
      <c r="D19" s="123"/>
      <c r="E19" s="73">
        <v>24289432821</v>
      </c>
      <c r="F19" s="123"/>
      <c r="G19" s="73">
        <v>22332618558</v>
      </c>
      <c r="H19" s="123"/>
      <c r="I19" s="73">
        <v>1956814263</v>
      </c>
      <c r="J19" s="123"/>
      <c r="K19" s="73">
        <v>5220000</v>
      </c>
      <c r="L19" s="123"/>
      <c r="M19" s="73">
        <v>24289432821</v>
      </c>
      <c r="N19" s="123"/>
      <c r="O19" s="73">
        <v>22332618558</v>
      </c>
      <c r="P19" s="123"/>
      <c r="Q19" s="73">
        <v>1956814263</v>
      </c>
    </row>
    <row r="20" spans="1:17" ht="21.75" customHeight="1">
      <c r="A20" s="8" t="s">
        <v>144</v>
      </c>
      <c r="C20" s="73">
        <v>7694</v>
      </c>
      <c r="D20" s="123"/>
      <c r="E20" s="73">
        <v>44135305268</v>
      </c>
      <c r="F20" s="123"/>
      <c r="G20" s="73">
        <v>43411097148</v>
      </c>
      <c r="H20" s="123"/>
      <c r="I20" s="73">
        <v>724208120</v>
      </c>
      <c r="J20" s="123"/>
      <c r="K20" s="73">
        <v>7694</v>
      </c>
      <c r="L20" s="123"/>
      <c r="M20" s="73">
        <v>44135305268</v>
      </c>
      <c r="N20" s="123"/>
      <c r="O20" s="73">
        <v>43036346138</v>
      </c>
      <c r="P20" s="123"/>
      <c r="Q20" s="73">
        <v>1098959130</v>
      </c>
    </row>
    <row r="21" spans="1:17" ht="21.75" customHeight="1">
      <c r="A21" s="8" t="s">
        <v>50</v>
      </c>
      <c r="C21" s="73">
        <v>9350000</v>
      </c>
      <c r="D21" s="123"/>
      <c r="E21" s="73">
        <v>45737582467</v>
      </c>
      <c r="F21" s="123"/>
      <c r="G21" s="73">
        <v>42707618662</v>
      </c>
      <c r="H21" s="123"/>
      <c r="I21" s="73">
        <v>3029963805</v>
      </c>
      <c r="J21" s="123"/>
      <c r="K21" s="73">
        <v>9350000</v>
      </c>
      <c r="L21" s="123"/>
      <c r="M21" s="73">
        <v>45737582467</v>
      </c>
      <c r="N21" s="123"/>
      <c r="O21" s="73">
        <v>44984738700</v>
      </c>
      <c r="P21" s="123"/>
      <c r="Q21" s="73">
        <v>752843767</v>
      </c>
    </row>
    <row r="22" spans="1:17" ht="21.75" customHeight="1">
      <c r="A22" s="8" t="s">
        <v>71</v>
      </c>
      <c r="C22" s="73">
        <v>2000000</v>
      </c>
      <c r="D22" s="123"/>
      <c r="E22" s="73">
        <v>7503089400</v>
      </c>
      <c r="F22" s="123"/>
      <c r="G22" s="73">
        <v>6860223358</v>
      </c>
      <c r="H22" s="123"/>
      <c r="I22" s="73">
        <v>642866042</v>
      </c>
      <c r="J22" s="123"/>
      <c r="K22" s="73">
        <v>2000000</v>
      </c>
      <c r="L22" s="123"/>
      <c r="M22" s="73">
        <v>7503089400</v>
      </c>
      <c r="N22" s="123"/>
      <c r="O22" s="73">
        <v>6860223358</v>
      </c>
      <c r="P22" s="123"/>
      <c r="Q22" s="73">
        <v>642866042</v>
      </c>
    </row>
    <row r="23" spans="1:17" ht="21.75" customHeight="1">
      <c r="A23" s="8" t="s">
        <v>70</v>
      </c>
      <c r="C23" s="73">
        <v>1200000</v>
      </c>
      <c r="D23" s="123"/>
      <c r="E23" s="73">
        <v>11952457200</v>
      </c>
      <c r="F23" s="123"/>
      <c r="G23" s="73">
        <v>11436403112</v>
      </c>
      <c r="H23" s="123"/>
      <c r="I23" s="73">
        <v>516054088</v>
      </c>
      <c r="J23" s="123"/>
      <c r="K23" s="73">
        <v>1200000</v>
      </c>
      <c r="L23" s="123"/>
      <c r="M23" s="73">
        <v>11952457200</v>
      </c>
      <c r="N23" s="123"/>
      <c r="O23" s="73">
        <v>11436403112</v>
      </c>
      <c r="P23" s="123"/>
      <c r="Q23" s="73">
        <v>516054088</v>
      </c>
    </row>
    <row r="24" spans="1:17" ht="21.75" customHeight="1">
      <c r="A24" s="8" t="s">
        <v>69</v>
      </c>
      <c r="C24" s="73">
        <v>370000</v>
      </c>
      <c r="D24" s="123"/>
      <c r="E24" s="73">
        <v>9194962500</v>
      </c>
      <c r="F24" s="123"/>
      <c r="G24" s="73">
        <v>8831988426</v>
      </c>
      <c r="H24" s="123"/>
      <c r="I24" s="73">
        <v>362974074</v>
      </c>
      <c r="J24" s="123"/>
      <c r="K24" s="73">
        <v>370000</v>
      </c>
      <c r="L24" s="123"/>
      <c r="M24" s="73">
        <v>9194962500</v>
      </c>
      <c r="N24" s="123"/>
      <c r="O24" s="73">
        <v>8831988426</v>
      </c>
      <c r="P24" s="123"/>
      <c r="Q24" s="73">
        <v>362974074</v>
      </c>
    </row>
    <row r="25" spans="1:17" ht="21.75" customHeight="1">
      <c r="A25" s="8" t="s">
        <v>68</v>
      </c>
      <c r="C25" s="73">
        <v>21000</v>
      </c>
      <c r="D25" s="123"/>
      <c r="E25" s="73">
        <v>4689579982</v>
      </c>
      <c r="F25" s="123"/>
      <c r="G25" s="73">
        <v>4392692797</v>
      </c>
      <c r="H25" s="123"/>
      <c r="I25" s="73">
        <v>296887185</v>
      </c>
      <c r="J25" s="123"/>
      <c r="K25" s="73">
        <v>21000</v>
      </c>
      <c r="L25" s="123"/>
      <c r="M25" s="73">
        <v>4689579982</v>
      </c>
      <c r="N25" s="123"/>
      <c r="O25" s="73">
        <v>4392692797</v>
      </c>
      <c r="P25" s="123"/>
      <c r="Q25" s="73">
        <v>296887185</v>
      </c>
    </row>
    <row r="26" spans="1:17" ht="21.75" customHeight="1">
      <c r="A26" s="8" t="s">
        <v>45</v>
      </c>
      <c r="C26" s="73">
        <v>219000</v>
      </c>
      <c r="D26" s="123"/>
      <c r="E26" s="73">
        <v>8368270758</v>
      </c>
      <c r="F26" s="123"/>
      <c r="G26" s="73">
        <v>7808789596</v>
      </c>
      <c r="H26" s="123"/>
      <c r="I26" s="73">
        <v>559481162</v>
      </c>
      <c r="J26" s="123"/>
      <c r="K26" s="73">
        <v>219000</v>
      </c>
      <c r="L26" s="123"/>
      <c r="M26" s="73">
        <v>8368270758</v>
      </c>
      <c r="N26" s="123"/>
      <c r="O26" s="73">
        <v>8133158052</v>
      </c>
      <c r="P26" s="123"/>
      <c r="Q26" s="73">
        <v>235112706</v>
      </c>
    </row>
    <row r="27" spans="1:17" ht="21.75" customHeight="1">
      <c r="A27" s="8" t="s">
        <v>57</v>
      </c>
      <c r="C27" s="73">
        <v>837800</v>
      </c>
      <c r="D27" s="123"/>
      <c r="E27" s="73">
        <v>7220506830</v>
      </c>
      <c r="F27" s="123"/>
      <c r="G27" s="73">
        <v>5829705630</v>
      </c>
      <c r="H27" s="123"/>
      <c r="I27" s="73">
        <v>1390801200</v>
      </c>
      <c r="J27" s="123"/>
      <c r="K27" s="73">
        <v>837800</v>
      </c>
      <c r="L27" s="123"/>
      <c r="M27" s="73">
        <v>7220506830</v>
      </c>
      <c r="N27" s="123"/>
      <c r="O27" s="73">
        <v>7037287510</v>
      </c>
      <c r="P27" s="123"/>
      <c r="Q27" s="73">
        <v>183219320</v>
      </c>
    </row>
    <row r="28" spans="1:17" ht="21.75" customHeight="1">
      <c r="A28" s="8" t="s">
        <v>31</v>
      </c>
      <c r="C28" s="73">
        <v>2560000</v>
      </c>
      <c r="D28" s="123"/>
      <c r="E28" s="73">
        <v>6756359040</v>
      </c>
      <c r="F28" s="123"/>
      <c r="G28" s="73">
        <v>5942033280</v>
      </c>
      <c r="H28" s="123"/>
      <c r="I28" s="73">
        <v>814325760</v>
      </c>
      <c r="J28" s="123"/>
      <c r="K28" s="73">
        <v>2560000</v>
      </c>
      <c r="L28" s="123"/>
      <c r="M28" s="73">
        <v>6756359040</v>
      </c>
      <c r="N28" s="123"/>
      <c r="O28" s="73">
        <v>6618941568</v>
      </c>
      <c r="P28" s="123"/>
      <c r="Q28" s="73">
        <v>137417472</v>
      </c>
    </row>
    <row r="29" spans="1:17" ht="21.75" customHeight="1">
      <c r="A29" s="8" t="s">
        <v>90</v>
      </c>
      <c r="C29" s="73">
        <v>9595</v>
      </c>
      <c r="D29" s="123"/>
      <c r="E29" s="73">
        <v>8999438056</v>
      </c>
      <c r="F29" s="123"/>
      <c r="G29" s="73">
        <v>9064746620</v>
      </c>
      <c r="H29" s="123"/>
      <c r="I29" s="73">
        <v>-65308563</v>
      </c>
      <c r="J29" s="123"/>
      <c r="K29" s="73">
        <v>9595</v>
      </c>
      <c r="L29" s="123"/>
      <c r="M29" s="73">
        <v>8999438056</v>
      </c>
      <c r="N29" s="123"/>
      <c r="O29" s="73">
        <v>8982547792</v>
      </c>
      <c r="P29" s="123"/>
      <c r="Q29" s="73">
        <v>16890264</v>
      </c>
    </row>
    <row r="30" spans="1:17" ht="21.75" customHeight="1">
      <c r="A30" s="8" t="s">
        <v>48</v>
      </c>
      <c r="C30" s="73">
        <v>6007369</v>
      </c>
      <c r="D30" s="123"/>
      <c r="E30" s="73">
        <v>8802175477</v>
      </c>
      <c r="F30" s="123"/>
      <c r="G30" s="73">
        <v>8079608833</v>
      </c>
      <c r="H30" s="123"/>
      <c r="I30" s="73">
        <v>722566644</v>
      </c>
      <c r="J30" s="123"/>
      <c r="K30" s="73">
        <v>6007369</v>
      </c>
      <c r="L30" s="123"/>
      <c r="M30" s="73">
        <v>8802175477</v>
      </c>
      <c r="N30" s="123"/>
      <c r="O30" s="73">
        <v>8953134986</v>
      </c>
      <c r="P30" s="123"/>
      <c r="Q30" s="73">
        <v>-150959508</v>
      </c>
    </row>
    <row r="31" spans="1:17" ht="21.75" customHeight="1">
      <c r="A31" s="8" t="s">
        <v>39</v>
      </c>
      <c r="C31" s="73">
        <v>3997338</v>
      </c>
      <c r="D31" s="123"/>
      <c r="E31" s="73">
        <v>16204152555</v>
      </c>
      <c r="F31" s="123"/>
      <c r="G31" s="73">
        <v>13994856620</v>
      </c>
      <c r="H31" s="123"/>
      <c r="I31" s="73">
        <v>2209295935</v>
      </c>
      <c r="J31" s="123"/>
      <c r="K31" s="73">
        <v>3997338</v>
      </c>
      <c r="L31" s="123"/>
      <c r="M31" s="73">
        <v>16204152555</v>
      </c>
      <c r="N31" s="123"/>
      <c r="O31" s="73">
        <v>16478327769</v>
      </c>
      <c r="P31" s="123"/>
      <c r="Q31" s="73">
        <v>-274175213</v>
      </c>
    </row>
    <row r="32" spans="1:17" ht="21.75" customHeight="1">
      <c r="A32" s="8" t="s">
        <v>64</v>
      </c>
      <c r="C32" s="73">
        <v>2772515</v>
      </c>
      <c r="D32" s="123"/>
      <c r="E32" s="73">
        <v>8058598198</v>
      </c>
      <c r="F32" s="123"/>
      <c r="G32" s="73">
        <v>7614879214</v>
      </c>
      <c r="H32" s="123"/>
      <c r="I32" s="73">
        <v>443718984</v>
      </c>
      <c r="J32" s="123"/>
      <c r="K32" s="73">
        <v>2772515</v>
      </c>
      <c r="L32" s="123"/>
      <c r="M32" s="73">
        <v>8058598198</v>
      </c>
      <c r="N32" s="123"/>
      <c r="O32" s="73">
        <v>8524365331</v>
      </c>
      <c r="P32" s="123"/>
      <c r="Q32" s="73">
        <v>-465767132</v>
      </c>
    </row>
    <row r="33" spans="1:17" ht="21.75" customHeight="1">
      <c r="A33" s="8" t="s">
        <v>33</v>
      </c>
      <c r="C33" s="73">
        <v>84800</v>
      </c>
      <c r="D33" s="123"/>
      <c r="E33" s="73">
        <v>7055528328</v>
      </c>
      <c r="F33" s="123"/>
      <c r="G33" s="73">
        <v>6537111372</v>
      </c>
      <c r="H33" s="123"/>
      <c r="I33" s="73">
        <v>518416956</v>
      </c>
      <c r="J33" s="123"/>
      <c r="K33" s="73">
        <v>84800</v>
      </c>
      <c r="L33" s="123"/>
      <c r="M33" s="73">
        <v>7055528328</v>
      </c>
      <c r="N33" s="123"/>
      <c r="O33" s="73">
        <v>7573945284</v>
      </c>
      <c r="P33" s="123"/>
      <c r="Q33" s="73">
        <v>-518416956</v>
      </c>
    </row>
    <row r="34" spans="1:17" ht="21.75" customHeight="1">
      <c r="A34" s="8" t="s">
        <v>35</v>
      </c>
      <c r="C34" s="73">
        <v>3609142</v>
      </c>
      <c r="D34" s="123"/>
      <c r="E34" s="73">
        <v>11064366894</v>
      </c>
      <c r="F34" s="123"/>
      <c r="G34" s="73">
        <v>10038293959</v>
      </c>
      <c r="H34" s="123"/>
      <c r="I34" s="73">
        <v>1026072935</v>
      </c>
      <c r="J34" s="123"/>
      <c r="K34" s="73">
        <v>3609142</v>
      </c>
      <c r="L34" s="123"/>
      <c r="M34" s="73">
        <v>11064366894</v>
      </c>
      <c r="N34" s="123"/>
      <c r="O34" s="73">
        <v>11839303096</v>
      </c>
      <c r="P34" s="123"/>
      <c r="Q34" s="73">
        <v>-774936201</v>
      </c>
    </row>
    <row r="35" spans="1:17" ht="21.75" customHeight="1">
      <c r="A35" s="8" t="s">
        <v>40</v>
      </c>
      <c r="C35" s="73">
        <v>418800</v>
      </c>
      <c r="D35" s="123"/>
      <c r="E35" s="73">
        <v>5903249425</v>
      </c>
      <c r="F35" s="123"/>
      <c r="G35" s="73">
        <v>5403679657</v>
      </c>
      <c r="H35" s="123"/>
      <c r="I35" s="73">
        <v>499569768</v>
      </c>
      <c r="J35" s="123"/>
      <c r="K35" s="73">
        <v>418800</v>
      </c>
      <c r="L35" s="123"/>
      <c r="M35" s="73">
        <v>5903249425</v>
      </c>
      <c r="N35" s="123"/>
      <c r="O35" s="73">
        <v>6735865705</v>
      </c>
      <c r="P35" s="123"/>
      <c r="Q35" s="73">
        <v>-832616279</v>
      </c>
    </row>
    <row r="36" spans="1:17" ht="21.75" customHeight="1">
      <c r="A36" s="8" t="s">
        <v>61</v>
      </c>
      <c r="C36" s="73">
        <v>3189423</v>
      </c>
      <c r="D36" s="123"/>
      <c r="E36" s="73">
        <v>21210283292</v>
      </c>
      <c r="F36" s="123"/>
      <c r="G36" s="73">
        <v>19625060326</v>
      </c>
      <c r="H36" s="123"/>
      <c r="I36" s="73">
        <v>1585222966</v>
      </c>
      <c r="J36" s="123"/>
      <c r="K36" s="73">
        <v>3189423</v>
      </c>
      <c r="L36" s="123"/>
      <c r="M36" s="73">
        <v>21210283292</v>
      </c>
      <c r="N36" s="123"/>
      <c r="O36" s="73">
        <v>22319939369</v>
      </c>
      <c r="P36" s="123"/>
      <c r="Q36" s="73">
        <v>-1109656076</v>
      </c>
    </row>
    <row r="37" spans="1:17" ht="21.75" customHeight="1">
      <c r="A37" s="8" t="s">
        <v>42</v>
      </c>
      <c r="C37" s="73">
        <v>18800000</v>
      </c>
      <c r="D37" s="123"/>
      <c r="E37" s="73">
        <v>19940245380</v>
      </c>
      <c r="F37" s="123"/>
      <c r="G37" s="73">
        <v>20388760740</v>
      </c>
      <c r="H37" s="123"/>
      <c r="I37" s="73">
        <v>-448515360</v>
      </c>
      <c r="J37" s="123"/>
      <c r="K37" s="73">
        <v>18800000</v>
      </c>
      <c r="L37" s="123"/>
      <c r="M37" s="73">
        <v>19940245380</v>
      </c>
      <c r="N37" s="123"/>
      <c r="O37" s="73">
        <v>21061533780</v>
      </c>
      <c r="P37" s="123"/>
      <c r="Q37" s="73">
        <v>-1121288400</v>
      </c>
    </row>
    <row r="38" spans="1:17" ht="21.75" customHeight="1">
      <c r="A38" s="8" t="s">
        <v>25</v>
      </c>
      <c r="C38" s="73">
        <v>1247504</v>
      </c>
      <c r="D38" s="123"/>
      <c r="E38" s="73">
        <v>5409234853</v>
      </c>
      <c r="F38" s="123"/>
      <c r="G38" s="73">
        <v>5223222651</v>
      </c>
      <c r="H38" s="123"/>
      <c r="I38" s="73">
        <v>186012202</v>
      </c>
      <c r="J38" s="123"/>
      <c r="K38" s="73">
        <v>1247504</v>
      </c>
      <c r="L38" s="123"/>
      <c r="M38" s="73">
        <v>5409234853</v>
      </c>
      <c r="N38" s="123"/>
      <c r="O38" s="73">
        <v>6584831974</v>
      </c>
      <c r="P38" s="123"/>
      <c r="Q38" s="73">
        <v>-1175597120</v>
      </c>
    </row>
    <row r="39" spans="1:17" ht="21.75" customHeight="1">
      <c r="A39" s="8" t="s">
        <v>52</v>
      </c>
      <c r="C39" s="73">
        <v>1479342</v>
      </c>
      <c r="D39" s="123"/>
      <c r="E39" s="73">
        <v>7283584199</v>
      </c>
      <c r="F39" s="123"/>
      <c r="G39" s="73">
        <v>6852716004</v>
      </c>
      <c r="H39" s="123"/>
      <c r="I39" s="73">
        <v>430868195</v>
      </c>
      <c r="J39" s="123"/>
      <c r="K39" s="73">
        <v>1479342</v>
      </c>
      <c r="L39" s="123"/>
      <c r="M39" s="73">
        <v>7283584199</v>
      </c>
      <c r="N39" s="123"/>
      <c r="O39" s="73">
        <v>8632736894</v>
      </c>
      <c r="P39" s="123"/>
      <c r="Q39" s="73">
        <v>-1349152694</v>
      </c>
    </row>
    <row r="40" spans="1:17" ht="21.75" customHeight="1">
      <c r="A40" s="8" t="s">
        <v>34</v>
      </c>
      <c r="C40" s="73">
        <v>959747</v>
      </c>
      <c r="D40" s="123"/>
      <c r="E40" s="73">
        <v>31006186423</v>
      </c>
      <c r="F40" s="123"/>
      <c r="G40" s="73">
        <v>32048117717</v>
      </c>
      <c r="H40" s="123"/>
      <c r="I40" s="73">
        <v>-1041931293</v>
      </c>
      <c r="J40" s="123"/>
      <c r="K40" s="73">
        <v>959747</v>
      </c>
      <c r="L40" s="123"/>
      <c r="M40" s="73">
        <v>31006186423</v>
      </c>
      <c r="N40" s="123"/>
      <c r="O40" s="73">
        <v>32497360999</v>
      </c>
      <c r="P40" s="123"/>
      <c r="Q40" s="73">
        <v>-1491174575</v>
      </c>
    </row>
    <row r="41" spans="1:17" ht="21.75" customHeight="1">
      <c r="A41" s="8" t="s">
        <v>60</v>
      </c>
      <c r="C41" s="73">
        <v>197000</v>
      </c>
      <c r="D41" s="123"/>
      <c r="E41" s="73">
        <v>5293226785</v>
      </c>
      <c r="F41" s="123"/>
      <c r="G41" s="73">
        <v>5569344054</v>
      </c>
      <c r="H41" s="123"/>
      <c r="I41" s="73">
        <v>-276117268</v>
      </c>
      <c r="J41" s="123"/>
      <c r="K41" s="73">
        <v>197000</v>
      </c>
      <c r="L41" s="123"/>
      <c r="M41" s="73">
        <v>5293226785</v>
      </c>
      <c r="N41" s="123"/>
      <c r="O41" s="73">
        <v>6793268116</v>
      </c>
      <c r="P41" s="123"/>
      <c r="Q41" s="73">
        <v>-1500041330</v>
      </c>
    </row>
    <row r="42" spans="1:17" ht="21.75" customHeight="1">
      <c r="A42" s="8" t="s">
        <v>56</v>
      </c>
      <c r="C42" s="73">
        <v>2100000</v>
      </c>
      <c r="D42" s="123"/>
      <c r="E42" s="73">
        <v>7736293530</v>
      </c>
      <c r="F42" s="123"/>
      <c r="G42" s="73">
        <v>7172667180</v>
      </c>
      <c r="H42" s="123"/>
      <c r="I42" s="73">
        <v>563626350</v>
      </c>
      <c r="J42" s="123"/>
      <c r="K42" s="73">
        <v>2100000</v>
      </c>
      <c r="L42" s="123"/>
      <c r="M42" s="73">
        <v>7736293530</v>
      </c>
      <c r="N42" s="123"/>
      <c r="O42" s="73">
        <v>9531547830</v>
      </c>
      <c r="P42" s="123"/>
      <c r="Q42" s="73">
        <v>-1795254300</v>
      </c>
    </row>
    <row r="43" spans="1:17" ht="21.75" customHeight="1">
      <c r="A43" s="8" t="s">
        <v>36</v>
      </c>
      <c r="C43" s="73">
        <v>150000</v>
      </c>
      <c r="D43" s="123"/>
      <c r="E43" s="73">
        <v>13427130375</v>
      </c>
      <c r="F43" s="123"/>
      <c r="G43" s="73">
        <v>13449496500</v>
      </c>
      <c r="H43" s="123"/>
      <c r="I43" s="73">
        <v>-22366125</v>
      </c>
      <c r="J43" s="123"/>
      <c r="K43" s="73">
        <v>150000</v>
      </c>
      <c r="L43" s="123"/>
      <c r="M43" s="73">
        <v>13427130375</v>
      </c>
      <c r="N43" s="123"/>
      <c r="O43" s="73">
        <v>15328251000</v>
      </c>
      <c r="P43" s="123"/>
      <c r="Q43" s="73">
        <v>-1901120625</v>
      </c>
    </row>
    <row r="44" spans="1:17" ht="21.75" customHeight="1">
      <c r="A44" s="67" t="s">
        <v>62</v>
      </c>
      <c r="C44" s="75">
        <v>307999</v>
      </c>
      <c r="D44" s="123"/>
      <c r="E44" s="75">
        <v>5786545072</v>
      </c>
      <c r="F44" s="123"/>
      <c r="G44" s="75">
        <v>5284432166</v>
      </c>
      <c r="H44" s="123"/>
      <c r="I44" s="75">
        <v>502112906</v>
      </c>
      <c r="J44" s="123"/>
      <c r="K44" s="75">
        <v>307999</v>
      </c>
      <c r="L44" s="123"/>
      <c r="M44" s="75">
        <v>5786545072</v>
      </c>
      <c r="N44" s="123"/>
      <c r="O44" s="75">
        <v>7700085109</v>
      </c>
      <c r="P44" s="123"/>
      <c r="Q44" s="75">
        <v>-1913540036</v>
      </c>
    </row>
    <row r="45" spans="1:17" ht="21.75" customHeight="1">
      <c r="A45" s="8" t="s">
        <v>51</v>
      </c>
      <c r="C45" s="73">
        <v>2177221</v>
      </c>
      <c r="D45" s="123"/>
      <c r="E45" s="73">
        <v>14933439091</v>
      </c>
      <c r="F45" s="123"/>
      <c r="G45" s="73">
        <v>14197588469</v>
      </c>
      <c r="H45" s="123"/>
      <c r="I45" s="73">
        <v>735850622</v>
      </c>
      <c r="J45" s="123"/>
      <c r="K45" s="73">
        <v>2177221</v>
      </c>
      <c r="L45" s="123"/>
      <c r="M45" s="73">
        <v>14933439091</v>
      </c>
      <c r="N45" s="123"/>
      <c r="O45" s="73">
        <v>16967849707</v>
      </c>
      <c r="P45" s="123"/>
      <c r="Q45" s="73">
        <v>-2034410615</v>
      </c>
    </row>
    <row r="46" spans="1:17" ht="21.75" customHeight="1">
      <c r="A46" s="8" t="s">
        <v>23</v>
      </c>
      <c r="C46" s="73">
        <v>35913383</v>
      </c>
      <c r="D46" s="123"/>
      <c r="E46" s="73">
        <v>83858591473</v>
      </c>
      <c r="F46" s="123"/>
      <c r="G46" s="73">
        <v>69703958385</v>
      </c>
      <c r="H46" s="123"/>
      <c r="I46" s="73">
        <v>14154633088</v>
      </c>
      <c r="J46" s="123"/>
      <c r="K46" s="73">
        <v>35913383</v>
      </c>
      <c r="L46" s="123"/>
      <c r="M46" s="73">
        <v>83858591473</v>
      </c>
      <c r="N46" s="123"/>
      <c r="O46" s="73">
        <v>85893474453</v>
      </c>
      <c r="P46" s="123"/>
      <c r="Q46" s="73">
        <v>-2034882979</v>
      </c>
    </row>
    <row r="47" spans="1:17" ht="21.75" customHeight="1">
      <c r="A47" s="8" t="s">
        <v>29</v>
      </c>
      <c r="C47" s="73">
        <v>2237140</v>
      </c>
      <c r="D47" s="123"/>
      <c r="E47" s="73">
        <v>24728978669</v>
      </c>
      <c r="F47" s="123"/>
      <c r="G47" s="73">
        <v>24217497995</v>
      </c>
      <c r="H47" s="123"/>
      <c r="I47" s="73">
        <v>511480674</v>
      </c>
      <c r="J47" s="123"/>
      <c r="K47" s="73">
        <v>2237140</v>
      </c>
      <c r="L47" s="123"/>
      <c r="M47" s="73">
        <v>24728978669</v>
      </c>
      <c r="N47" s="123"/>
      <c r="O47" s="73">
        <v>27765559616</v>
      </c>
      <c r="P47" s="123"/>
      <c r="Q47" s="73">
        <v>-3036580946</v>
      </c>
    </row>
    <row r="48" spans="1:17" ht="21.75" customHeight="1">
      <c r="A48" s="8" t="s">
        <v>30</v>
      </c>
      <c r="C48" s="73">
        <v>3592254</v>
      </c>
      <c r="D48" s="123"/>
      <c r="E48" s="73">
        <v>7448855865</v>
      </c>
      <c r="F48" s="123"/>
      <c r="G48" s="73">
        <v>7352442102</v>
      </c>
      <c r="H48" s="123"/>
      <c r="I48" s="73">
        <v>96413763</v>
      </c>
      <c r="J48" s="123"/>
      <c r="K48" s="73">
        <v>3592254</v>
      </c>
      <c r="L48" s="123"/>
      <c r="M48" s="73">
        <v>7448855865</v>
      </c>
      <c r="N48" s="123"/>
      <c r="O48" s="73">
        <v>10598372103</v>
      </c>
      <c r="P48" s="123"/>
      <c r="Q48" s="73">
        <v>-3149516237</v>
      </c>
    </row>
    <row r="49" spans="1:17" ht="21.75" customHeight="1">
      <c r="A49" s="8" t="s">
        <v>53</v>
      </c>
      <c r="C49" s="73">
        <v>2150000</v>
      </c>
      <c r="D49" s="123"/>
      <c r="E49" s="73">
        <v>5150670075</v>
      </c>
      <c r="F49" s="123"/>
      <c r="G49" s="73">
        <v>5107925925</v>
      </c>
      <c r="H49" s="123"/>
      <c r="I49" s="73">
        <v>42744150</v>
      </c>
      <c r="J49" s="123"/>
      <c r="K49" s="73">
        <v>2150000</v>
      </c>
      <c r="L49" s="123"/>
      <c r="M49" s="73">
        <v>5150670075</v>
      </c>
      <c r="N49" s="123"/>
      <c r="O49" s="73">
        <v>8365030155</v>
      </c>
      <c r="P49" s="123"/>
      <c r="Q49" s="73">
        <v>-3214360080</v>
      </c>
    </row>
    <row r="50" spans="1:17" ht="21.75" customHeight="1">
      <c r="A50" s="8" t="s">
        <v>38</v>
      </c>
      <c r="C50" s="73">
        <v>69790106</v>
      </c>
      <c r="D50" s="123"/>
      <c r="E50" s="73">
        <v>29068064190</v>
      </c>
      <c r="F50" s="123"/>
      <c r="G50" s="73">
        <v>23727039743</v>
      </c>
      <c r="H50" s="123"/>
      <c r="I50" s="73">
        <v>5341024447</v>
      </c>
      <c r="J50" s="123"/>
      <c r="K50" s="73">
        <v>69790106</v>
      </c>
      <c r="L50" s="123"/>
      <c r="M50" s="73">
        <v>29068064190</v>
      </c>
      <c r="N50" s="123"/>
      <c r="O50" s="73">
        <v>34340553252</v>
      </c>
      <c r="P50" s="123"/>
      <c r="Q50" s="73">
        <v>-5272489061</v>
      </c>
    </row>
    <row r="51" spans="1:17" ht="21.75" customHeight="1">
      <c r="A51" s="8" t="s">
        <v>43</v>
      </c>
      <c r="C51" s="73">
        <v>9330000</v>
      </c>
      <c r="D51" s="123"/>
      <c r="E51" s="73">
        <v>70764331995</v>
      </c>
      <c r="F51" s="123"/>
      <c r="G51" s="73">
        <v>66034343880</v>
      </c>
      <c r="H51" s="123"/>
      <c r="I51" s="73">
        <v>4729988115</v>
      </c>
      <c r="J51" s="123"/>
      <c r="K51" s="73">
        <v>9330000</v>
      </c>
      <c r="L51" s="123"/>
      <c r="M51" s="73">
        <v>70764331995</v>
      </c>
      <c r="N51" s="123"/>
      <c r="O51" s="73">
        <v>76359938850</v>
      </c>
      <c r="P51" s="123"/>
      <c r="Q51" s="73">
        <v>-5595606855</v>
      </c>
    </row>
    <row r="52" spans="1:17" ht="21.75" customHeight="1">
      <c r="A52" s="8" t="s">
        <v>21</v>
      </c>
      <c r="C52" s="73">
        <v>28450000</v>
      </c>
      <c r="D52" s="123"/>
      <c r="E52" s="73">
        <v>76895284477</v>
      </c>
      <c r="F52" s="123"/>
      <c r="G52" s="73">
        <v>61081042440</v>
      </c>
      <c r="H52" s="123"/>
      <c r="I52" s="73">
        <v>15814242037</v>
      </c>
      <c r="J52" s="123"/>
      <c r="K52" s="73">
        <v>28450000</v>
      </c>
      <c r="L52" s="123"/>
      <c r="M52" s="73">
        <v>76895284477</v>
      </c>
      <c r="N52" s="123"/>
      <c r="O52" s="73">
        <v>84135149445</v>
      </c>
      <c r="P52" s="123"/>
      <c r="Q52" s="73">
        <v>-7239864990</v>
      </c>
    </row>
    <row r="53" spans="1:17" ht="21.75" customHeight="1">
      <c r="A53" s="8" t="s">
        <v>41</v>
      </c>
      <c r="C53" s="73">
        <v>33919240</v>
      </c>
      <c r="D53" s="123"/>
      <c r="E53" s="73">
        <v>82573962858</v>
      </c>
      <c r="F53" s="123"/>
      <c r="G53" s="73">
        <v>74751521297</v>
      </c>
      <c r="H53" s="123"/>
      <c r="I53" s="73">
        <v>7822441561</v>
      </c>
      <c r="J53" s="123"/>
      <c r="K53" s="73">
        <v>33919240</v>
      </c>
      <c r="L53" s="123"/>
      <c r="M53" s="73">
        <v>82573962858</v>
      </c>
      <c r="N53" s="123"/>
      <c r="O53" s="73">
        <v>90632426430</v>
      </c>
      <c r="P53" s="123"/>
      <c r="Q53" s="73">
        <v>-8058463571</v>
      </c>
    </row>
    <row r="54" spans="1:17" ht="21.75" customHeight="1">
      <c r="A54" s="8" t="s">
        <v>58</v>
      </c>
      <c r="C54" s="73">
        <v>3774025</v>
      </c>
      <c r="D54" s="123"/>
      <c r="E54" s="73">
        <v>27836646070</v>
      </c>
      <c r="F54" s="123"/>
      <c r="G54" s="73">
        <v>28061740243</v>
      </c>
      <c r="H54" s="123"/>
      <c r="I54" s="73">
        <v>-225094172</v>
      </c>
      <c r="J54" s="123"/>
      <c r="K54" s="73">
        <v>3774025</v>
      </c>
      <c r="L54" s="123"/>
      <c r="M54" s="73">
        <v>27836646070</v>
      </c>
      <c r="N54" s="123"/>
      <c r="O54" s="73">
        <v>36315193256</v>
      </c>
      <c r="P54" s="123"/>
      <c r="Q54" s="73">
        <v>-8478547185</v>
      </c>
    </row>
    <row r="55" spans="1:17" ht="21.75" customHeight="1">
      <c r="A55" s="8" t="s">
        <v>28</v>
      </c>
      <c r="C55" s="73">
        <v>2446789</v>
      </c>
      <c r="D55" s="123"/>
      <c r="E55" s="73">
        <v>17512060359</v>
      </c>
      <c r="F55" s="123"/>
      <c r="G55" s="73">
        <v>16976969626</v>
      </c>
      <c r="H55" s="123"/>
      <c r="I55" s="73">
        <v>535090733</v>
      </c>
      <c r="J55" s="123"/>
      <c r="K55" s="73">
        <v>2446789</v>
      </c>
      <c r="L55" s="123"/>
      <c r="M55" s="73">
        <v>17512060359</v>
      </c>
      <c r="N55" s="123"/>
      <c r="O55" s="73">
        <v>26122156702</v>
      </c>
      <c r="P55" s="123"/>
      <c r="Q55" s="73">
        <v>-8610096342</v>
      </c>
    </row>
    <row r="56" spans="1:17" ht="21.75" customHeight="1">
      <c r="A56" s="8" t="s">
        <v>37</v>
      </c>
      <c r="C56" s="73">
        <v>2109652</v>
      </c>
      <c r="D56" s="123"/>
      <c r="E56" s="73">
        <v>30953189662</v>
      </c>
      <c r="F56" s="123"/>
      <c r="G56" s="73">
        <v>33574564125</v>
      </c>
      <c r="H56" s="123"/>
      <c r="I56" s="73">
        <v>-2621374462</v>
      </c>
      <c r="J56" s="123"/>
      <c r="K56" s="73">
        <v>2109652</v>
      </c>
      <c r="L56" s="123"/>
      <c r="M56" s="73">
        <v>30953189662</v>
      </c>
      <c r="N56" s="123"/>
      <c r="O56" s="73">
        <v>40746644656</v>
      </c>
      <c r="P56" s="123"/>
      <c r="Q56" s="73">
        <v>-9793454993</v>
      </c>
    </row>
    <row r="57" spans="1:17" ht="21.75" customHeight="1">
      <c r="A57" s="8" t="s">
        <v>27</v>
      </c>
      <c r="C57" s="73">
        <v>14335750</v>
      </c>
      <c r="D57" s="123"/>
      <c r="E57" s="73">
        <v>50019087529</v>
      </c>
      <c r="F57" s="123"/>
      <c r="G57" s="73">
        <v>50047588433</v>
      </c>
      <c r="H57" s="123"/>
      <c r="I57" s="73">
        <v>-28500903</v>
      </c>
      <c r="J57" s="123"/>
      <c r="K57" s="73">
        <v>14335750</v>
      </c>
      <c r="L57" s="123"/>
      <c r="M57" s="73">
        <v>50019087529</v>
      </c>
      <c r="N57" s="123"/>
      <c r="O57" s="73">
        <v>81085073510</v>
      </c>
      <c r="P57" s="123"/>
      <c r="Q57" s="73">
        <v>-31065985980</v>
      </c>
    </row>
    <row r="58" spans="1:17" ht="21.75" customHeight="1">
      <c r="A58" s="11" t="s">
        <v>19</v>
      </c>
      <c r="C58" s="74">
        <v>34593592</v>
      </c>
      <c r="D58" s="123"/>
      <c r="E58" s="74">
        <v>47351945695</v>
      </c>
      <c r="F58" s="123"/>
      <c r="G58" s="74">
        <v>50790721708</v>
      </c>
      <c r="H58" s="123"/>
      <c r="I58" s="74">
        <v>-3438776012</v>
      </c>
      <c r="J58" s="123"/>
      <c r="K58" s="74">
        <v>34593592</v>
      </c>
      <c r="L58" s="123"/>
      <c r="M58" s="74">
        <v>47351945695</v>
      </c>
      <c r="N58" s="123"/>
      <c r="O58" s="74">
        <v>84078073511</v>
      </c>
      <c r="P58" s="123"/>
      <c r="Q58" s="74">
        <v>-36726127815</v>
      </c>
    </row>
    <row r="59" spans="1:17" ht="21.75" customHeight="1" thickBot="1">
      <c r="A59" s="15" t="s">
        <v>72</v>
      </c>
      <c r="C59" s="76">
        <f>SUM(C8:C58)</f>
        <v>376346307</v>
      </c>
      <c r="D59" s="123"/>
      <c r="E59" s="76">
        <f>SUM(E8:E58)</f>
        <v>1366111658709</v>
      </c>
      <c r="F59" s="123"/>
      <c r="G59" s="76">
        <f>SUM(G8:G58)</f>
        <v>1280511973339</v>
      </c>
      <c r="H59" s="123"/>
      <c r="I59" s="76">
        <f>SUM(I8:I58)</f>
        <v>85599685377</v>
      </c>
      <c r="J59" s="123"/>
      <c r="K59" s="76">
        <f>SUM(K8:K58)</f>
        <v>376346307</v>
      </c>
      <c r="L59" s="123"/>
      <c r="M59" s="76">
        <f>SUM(M8:M58)</f>
        <v>1366111658709</v>
      </c>
      <c r="N59" s="123"/>
      <c r="O59" s="76">
        <f>SUM(O8:O58)</f>
        <v>1452206772406</v>
      </c>
      <c r="P59" s="123"/>
      <c r="Q59" s="76">
        <f>SUM(Q8:Q58)</f>
        <v>-86095113697</v>
      </c>
    </row>
    <row r="60" spans="1:17" ht="13.5" thickTop="1"/>
    <row r="63" spans="1:17">
      <c r="Q63" s="101"/>
    </row>
    <row r="65" spans="17:17">
      <c r="Q65" s="71"/>
    </row>
  </sheetData>
  <sortState xmlns:xlrd2="http://schemas.microsoft.com/office/spreadsheetml/2017/richdata2" ref="A8:Q58">
    <sortCondition descending="1" ref="Q8:Q5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D68"/>
  <sheetViews>
    <sheetView rightToLeft="1" workbookViewId="0">
      <selection activeCell="AD13" sqref="AD13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8.5703125" bestFit="1" customWidth="1"/>
    <col min="9" max="9" width="1.28515625" customWidth="1"/>
    <col min="10" max="10" width="18.42578125" bestFit="1" customWidth="1"/>
    <col min="11" max="11" width="1.28515625" customWidth="1"/>
    <col min="12" max="12" width="14.28515625" customWidth="1"/>
    <col min="13" max="13" width="1.28515625" customWidth="1"/>
    <col min="14" max="14" width="15.5703125" bestFit="1" customWidth="1"/>
    <col min="15" max="15" width="1.28515625" customWidth="1"/>
    <col min="16" max="16" width="14.28515625" customWidth="1"/>
    <col min="17" max="17" width="1.28515625" customWidth="1"/>
    <col min="18" max="18" width="15.71093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8.5703125" bestFit="1" customWidth="1"/>
    <col min="25" max="25" width="1.28515625" customWidth="1"/>
    <col min="26" max="26" width="18.42578125" bestFit="1" customWidth="1"/>
    <col min="27" max="27" width="1.28515625" customWidth="1"/>
    <col min="28" max="28" width="15.5703125" customWidth="1"/>
    <col min="29" max="29" width="0.28515625" customWidth="1"/>
    <col min="30" max="30" width="13.42578125" bestFit="1" customWidth="1"/>
    <col min="31" max="31" width="12.42578125" bestFit="1" customWidth="1"/>
  </cols>
  <sheetData>
    <row r="1" spans="1:30" s="64" customFormat="1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</row>
    <row r="2" spans="1:30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</row>
    <row r="3" spans="1:3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1:30" ht="24">
      <c r="A4" s="1" t="s">
        <v>3</v>
      </c>
      <c r="B4" s="86" t="s">
        <v>4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</row>
    <row r="5" spans="1:30" ht="24">
      <c r="A5" s="86" t="s">
        <v>5</v>
      </c>
      <c r="B5" s="86"/>
      <c r="C5" s="86" t="s">
        <v>6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</row>
    <row r="6" spans="1:30" ht="24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</row>
    <row r="7" spans="1:30" ht="21">
      <c r="F7" s="135" t="s">
        <v>7</v>
      </c>
      <c r="G7" s="135"/>
      <c r="H7" s="135"/>
      <c r="I7" s="135"/>
      <c r="J7" s="135"/>
      <c r="L7" s="135" t="s">
        <v>8</v>
      </c>
      <c r="M7" s="135"/>
      <c r="N7" s="135"/>
      <c r="O7" s="135"/>
      <c r="P7" s="135"/>
      <c r="Q7" s="135"/>
      <c r="R7" s="135"/>
      <c r="T7" s="135" t="s">
        <v>9</v>
      </c>
      <c r="U7" s="135"/>
      <c r="V7" s="135"/>
      <c r="W7" s="135"/>
      <c r="X7" s="135"/>
      <c r="Y7" s="135"/>
      <c r="Z7" s="135"/>
      <c r="AA7" s="135"/>
      <c r="AB7" s="135"/>
    </row>
    <row r="8" spans="1:30" ht="21">
      <c r="F8" s="3"/>
      <c r="G8" s="3"/>
      <c r="H8" s="3"/>
      <c r="I8" s="3"/>
      <c r="J8" s="3"/>
      <c r="L8" s="136" t="s">
        <v>10</v>
      </c>
      <c r="M8" s="136"/>
      <c r="N8" s="136"/>
      <c r="O8" s="3"/>
      <c r="P8" s="136" t="s">
        <v>11</v>
      </c>
      <c r="Q8" s="136"/>
      <c r="R8" s="136"/>
      <c r="T8" s="3"/>
      <c r="U8" s="3"/>
      <c r="V8" s="3"/>
      <c r="W8" s="3"/>
      <c r="X8" s="3"/>
      <c r="Y8" s="3"/>
      <c r="Z8" s="3"/>
      <c r="AA8" s="3"/>
      <c r="AB8" s="3"/>
    </row>
    <row r="9" spans="1:30" ht="21">
      <c r="A9" s="85" t="s">
        <v>12</v>
      </c>
      <c r="B9" s="85"/>
      <c r="C9" s="85"/>
      <c r="E9" s="85" t="s">
        <v>13</v>
      </c>
      <c r="F9" s="85"/>
      <c r="H9" s="2" t="s">
        <v>14</v>
      </c>
      <c r="J9" s="2" t="s">
        <v>15</v>
      </c>
      <c r="L9" s="4" t="s">
        <v>13</v>
      </c>
      <c r="M9" s="3"/>
      <c r="N9" s="4" t="s">
        <v>14</v>
      </c>
      <c r="P9" s="4" t="s">
        <v>13</v>
      </c>
      <c r="Q9" s="3"/>
      <c r="R9" s="4" t="s">
        <v>16</v>
      </c>
      <c r="T9" s="2" t="s">
        <v>13</v>
      </c>
      <c r="V9" s="2" t="s">
        <v>17</v>
      </c>
      <c r="X9" s="2" t="s">
        <v>14</v>
      </c>
      <c r="Z9" s="2" t="s">
        <v>15</v>
      </c>
      <c r="AB9" s="2" t="s">
        <v>18</v>
      </c>
    </row>
    <row r="10" spans="1:30" ht="21.75" customHeight="1">
      <c r="A10" s="134" t="s">
        <v>65</v>
      </c>
      <c r="B10" s="134"/>
      <c r="C10" s="134"/>
      <c r="D10" s="134"/>
      <c r="E10" s="83"/>
      <c r="F10" s="77">
        <v>11862894</v>
      </c>
      <c r="G10" s="71"/>
      <c r="H10" s="78">
        <v>115136622015</v>
      </c>
      <c r="I10" s="71"/>
      <c r="J10" s="78">
        <v>99409171451.300995</v>
      </c>
      <c r="K10" s="71"/>
      <c r="L10" s="78">
        <v>0</v>
      </c>
      <c r="M10" s="71"/>
      <c r="N10" s="78">
        <v>0</v>
      </c>
      <c r="O10" s="71"/>
      <c r="P10" s="78">
        <v>0</v>
      </c>
      <c r="Q10" s="71"/>
      <c r="R10" s="78">
        <v>0</v>
      </c>
      <c r="S10" s="71"/>
      <c r="T10" s="78">
        <v>11862894</v>
      </c>
      <c r="U10" s="71"/>
      <c r="V10" s="78">
        <v>9100</v>
      </c>
      <c r="W10" s="71"/>
      <c r="X10" s="78">
        <f>H10+N10-R10</f>
        <v>115136622015</v>
      </c>
      <c r="Y10" s="71"/>
      <c r="Z10" s="78">
        <v>107310019004.37</v>
      </c>
      <c r="AB10" s="79">
        <v>7.2294943260917783</v>
      </c>
    </row>
    <row r="11" spans="1:30" ht="21.75" customHeight="1">
      <c r="A11" s="134" t="s">
        <v>24</v>
      </c>
      <c r="B11" s="134"/>
      <c r="C11" s="134"/>
      <c r="D11" s="134"/>
      <c r="E11" s="83"/>
      <c r="F11" s="80">
        <v>25100000</v>
      </c>
      <c r="G11" s="71"/>
      <c r="H11" s="81">
        <v>54103578554</v>
      </c>
      <c r="I11" s="71"/>
      <c r="J11" s="81">
        <v>96958245330</v>
      </c>
      <c r="K11" s="71"/>
      <c r="L11" s="81">
        <v>0</v>
      </c>
      <c r="M11" s="71"/>
      <c r="N11" s="81">
        <v>0</v>
      </c>
      <c r="O11" s="71"/>
      <c r="P11" s="81">
        <v>0</v>
      </c>
      <c r="Q11" s="71"/>
      <c r="R11" s="81">
        <v>0</v>
      </c>
      <c r="S11" s="71"/>
      <c r="T11" s="81">
        <v>25100000</v>
      </c>
      <c r="U11" s="71"/>
      <c r="V11" s="81">
        <v>3587</v>
      </c>
      <c r="W11" s="71"/>
      <c r="X11" s="81">
        <f>H11+N11-R11</f>
        <v>54103578554</v>
      </c>
      <c r="Y11" s="71"/>
      <c r="Z11" s="81">
        <v>89497999485</v>
      </c>
      <c r="AB11" s="116">
        <v>6.0294955259212424</v>
      </c>
    </row>
    <row r="12" spans="1:30" ht="21.75" customHeight="1">
      <c r="A12" s="134" t="s">
        <v>23</v>
      </c>
      <c r="B12" s="134"/>
      <c r="C12" s="134"/>
      <c r="D12" s="134"/>
      <c r="E12" s="83"/>
      <c r="F12" s="80">
        <v>40213383</v>
      </c>
      <c r="G12" s="71"/>
      <c r="H12" s="81">
        <v>57957654945</v>
      </c>
      <c r="I12" s="71"/>
      <c r="J12" s="81">
        <v>79988200855.671097</v>
      </c>
      <c r="K12" s="71"/>
      <c r="L12" s="81">
        <v>0</v>
      </c>
      <c r="M12" s="71"/>
      <c r="N12" s="81">
        <v>0</v>
      </c>
      <c r="O12" s="71"/>
      <c r="P12" s="81">
        <v>4300000</v>
      </c>
      <c r="Q12" s="71"/>
      <c r="R12" s="81">
        <v>6197387481</v>
      </c>
      <c r="S12" s="71"/>
      <c r="T12" s="81">
        <v>35913383</v>
      </c>
      <c r="U12" s="71"/>
      <c r="V12" s="81">
        <v>2349</v>
      </c>
      <c r="W12" s="71"/>
      <c r="X12" s="81">
        <f t="shared" ref="X12:X62" si="0">H12+N12-R12</f>
        <v>51760267464</v>
      </c>
      <c r="Y12" s="71"/>
      <c r="Z12" s="81">
        <v>83858591473.831299</v>
      </c>
      <c r="AB12" s="116">
        <v>5.6495676440931692</v>
      </c>
    </row>
    <row r="13" spans="1:30" ht="21.75" customHeight="1">
      <c r="A13" s="134" t="s">
        <v>41</v>
      </c>
      <c r="B13" s="134"/>
      <c r="C13" s="134"/>
      <c r="D13" s="134"/>
      <c r="E13" s="83"/>
      <c r="F13" s="80">
        <v>33919240</v>
      </c>
      <c r="G13" s="71"/>
      <c r="H13" s="81">
        <v>73687376231</v>
      </c>
      <c r="I13" s="71"/>
      <c r="J13" s="81">
        <v>74751521297.274002</v>
      </c>
      <c r="K13" s="71"/>
      <c r="L13" s="81">
        <v>0</v>
      </c>
      <c r="M13" s="71"/>
      <c r="N13" s="81">
        <v>0</v>
      </c>
      <c r="O13" s="71"/>
      <c r="P13" s="81">
        <v>0</v>
      </c>
      <c r="Q13" s="71"/>
      <c r="R13" s="81">
        <v>0</v>
      </c>
      <c r="S13" s="71"/>
      <c r="T13" s="81">
        <v>33919240</v>
      </c>
      <c r="U13" s="71"/>
      <c r="V13" s="81">
        <v>2449</v>
      </c>
      <c r="W13" s="71"/>
      <c r="X13" s="81">
        <f t="shared" si="0"/>
        <v>73687376231</v>
      </c>
      <c r="Y13" s="71"/>
      <c r="Z13" s="81">
        <v>82573962858.378006</v>
      </c>
      <c r="AB13" s="116">
        <v>5.5630219946494153</v>
      </c>
    </row>
    <row r="14" spans="1:30" ht="21.75" customHeight="1">
      <c r="A14" s="134" t="s">
        <v>21</v>
      </c>
      <c r="B14" s="134"/>
      <c r="C14" s="134"/>
      <c r="D14" s="134"/>
      <c r="E14" s="83"/>
      <c r="F14" s="80">
        <v>35300000</v>
      </c>
      <c r="G14" s="71"/>
      <c r="H14" s="81">
        <v>82037897589</v>
      </c>
      <c r="I14" s="71"/>
      <c r="J14" s="81">
        <v>81338538870</v>
      </c>
      <c r="K14" s="71"/>
      <c r="L14" s="81">
        <v>0</v>
      </c>
      <c r="M14" s="71"/>
      <c r="N14" s="81">
        <v>0</v>
      </c>
      <c r="O14" s="71"/>
      <c r="P14" s="81">
        <v>6850000</v>
      </c>
      <c r="Q14" s="71"/>
      <c r="R14" s="81">
        <v>15919535370</v>
      </c>
      <c r="S14" s="71"/>
      <c r="T14" s="81">
        <v>28450000</v>
      </c>
      <c r="U14" s="71"/>
      <c r="V14" s="81">
        <v>2719</v>
      </c>
      <c r="W14" s="71"/>
      <c r="X14" s="81">
        <f t="shared" si="0"/>
        <v>66118362219</v>
      </c>
      <c r="Y14" s="71"/>
      <c r="Z14" s="81">
        <v>76895284477.5</v>
      </c>
      <c r="AB14" s="116">
        <v>5.1804484613003456</v>
      </c>
      <c r="AD14" s="71"/>
    </row>
    <row r="15" spans="1:30" ht="21.75" customHeight="1">
      <c r="A15" s="134" t="s">
        <v>43</v>
      </c>
      <c r="B15" s="134"/>
      <c r="C15" s="134"/>
      <c r="D15" s="134"/>
      <c r="E15" s="83"/>
      <c r="F15" s="80">
        <v>9330000</v>
      </c>
      <c r="G15" s="71"/>
      <c r="H15" s="81">
        <v>69242185735</v>
      </c>
      <c r="I15" s="71"/>
      <c r="J15" s="81">
        <v>66034343880</v>
      </c>
      <c r="K15" s="71"/>
      <c r="L15" s="81">
        <v>0</v>
      </c>
      <c r="M15" s="71"/>
      <c r="N15" s="81">
        <v>0</v>
      </c>
      <c r="O15" s="71"/>
      <c r="P15" s="81">
        <v>0</v>
      </c>
      <c r="Q15" s="71"/>
      <c r="R15" s="81">
        <v>0</v>
      </c>
      <c r="S15" s="71"/>
      <c r="T15" s="81">
        <v>9330000</v>
      </c>
      <c r="U15" s="71"/>
      <c r="V15" s="81">
        <v>7630</v>
      </c>
      <c r="W15" s="71"/>
      <c r="X15" s="81">
        <f t="shared" si="0"/>
        <v>69242185735</v>
      </c>
      <c r="Y15" s="71"/>
      <c r="Z15" s="81">
        <v>70764331995</v>
      </c>
      <c r="AB15" s="116">
        <v>4.7674051444040266</v>
      </c>
    </row>
    <row r="16" spans="1:30" ht="21.75" customHeight="1">
      <c r="A16" s="134" t="s">
        <v>27</v>
      </c>
      <c r="B16" s="134"/>
      <c r="C16" s="134"/>
      <c r="D16" s="134"/>
      <c r="E16" s="83"/>
      <c r="F16" s="80">
        <v>14335750</v>
      </c>
      <c r="G16" s="71"/>
      <c r="H16" s="81">
        <v>72959312782</v>
      </c>
      <c r="I16" s="71"/>
      <c r="J16" s="81">
        <v>50047588433.699997</v>
      </c>
      <c r="K16" s="71"/>
      <c r="L16" s="81">
        <v>0</v>
      </c>
      <c r="M16" s="71"/>
      <c r="N16" s="81">
        <v>0</v>
      </c>
      <c r="O16" s="71"/>
      <c r="P16" s="81">
        <v>0</v>
      </c>
      <c r="Q16" s="71"/>
      <c r="R16" s="81">
        <v>0</v>
      </c>
      <c r="S16" s="71"/>
      <c r="T16" s="81">
        <v>14335750</v>
      </c>
      <c r="U16" s="71"/>
      <c r="V16" s="81">
        <v>3510</v>
      </c>
      <c r="W16" s="71"/>
      <c r="X16" s="81">
        <f t="shared" si="0"/>
        <v>72959312782</v>
      </c>
      <c r="Y16" s="71"/>
      <c r="Z16" s="81">
        <v>50019087529.125</v>
      </c>
      <c r="AB16" s="116">
        <v>3.3697944781220404</v>
      </c>
    </row>
    <row r="17" spans="1:28" ht="21.75" customHeight="1">
      <c r="A17" s="134" t="s">
        <v>19</v>
      </c>
      <c r="B17" s="134"/>
      <c r="C17" s="134"/>
      <c r="D17" s="134"/>
      <c r="E17" s="83"/>
      <c r="F17" s="80">
        <v>34593592</v>
      </c>
      <c r="G17" s="71"/>
      <c r="H17" s="81">
        <v>102524168450</v>
      </c>
      <c r="I17" s="71"/>
      <c r="J17" s="81">
        <v>50790721708.465202</v>
      </c>
      <c r="K17" s="71"/>
      <c r="L17" s="81">
        <v>0</v>
      </c>
      <c r="M17" s="71"/>
      <c r="N17" s="81">
        <v>0</v>
      </c>
      <c r="O17" s="71"/>
      <c r="P17" s="81">
        <v>0</v>
      </c>
      <c r="Q17" s="71"/>
      <c r="R17" s="81">
        <v>0</v>
      </c>
      <c r="S17" s="71"/>
      <c r="T17" s="81">
        <v>34593592</v>
      </c>
      <c r="U17" s="71"/>
      <c r="V17" s="81">
        <v>1377</v>
      </c>
      <c r="W17" s="71"/>
      <c r="X17" s="81">
        <f t="shared" si="0"/>
        <v>102524168450</v>
      </c>
      <c r="Y17" s="71"/>
      <c r="Z17" s="81">
        <v>47351945695.7052</v>
      </c>
      <c r="AB17" s="116">
        <v>3.190108676828824</v>
      </c>
    </row>
    <row r="18" spans="1:28" ht="21.75" customHeight="1">
      <c r="A18" s="134" t="s">
        <v>50</v>
      </c>
      <c r="B18" s="134"/>
      <c r="C18" s="134"/>
      <c r="D18" s="134"/>
      <c r="E18" s="83"/>
      <c r="F18" s="80">
        <v>9350000</v>
      </c>
      <c r="G18" s="71"/>
      <c r="H18" s="81">
        <v>53094976691</v>
      </c>
      <c r="I18" s="71"/>
      <c r="J18" s="81">
        <v>42707618662.5</v>
      </c>
      <c r="K18" s="71"/>
      <c r="L18" s="81">
        <v>0</v>
      </c>
      <c r="M18" s="71"/>
      <c r="N18" s="81">
        <v>0</v>
      </c>
      <c r="O18" s="71"/>
      <c r="P18" s="81">
        <v>0</v>
      </c>
      <c r="Q18" s="71"/>
      <c r="R18" s="81">
        <v>0</v>
      </c>
      <c r="S18" s="71"/>
      <c r="T18" s="81">
        <v>9350000</v>
      </c>
      <c r="U18" s="71"/>
      <c r="V18" s="81">
        <v>4921</v>
      </c>
      <c r="W18" s="71"/>
      <c r="X18" s="81">
        <f t="shared" si="0"/>
        <v>53094976691</v>
      </c>
      <c r="Y18" s="71"/>
      <c r="Z18" s="81">
        <v>45737582467.5</v>
      </c>
      <c r="AB18" s="116">
        <v>3.0813487501524026</v>
      </c>
    </row>
    <row r="19" spans="1:28" ht="21.75" customHeight="1">
      <c r="A19" s="134" t="s">
        <v>66</v>
      </c>
      <c r="B19" s="134"/>
      <c r="C19" s="134"/>
      <c r="D19" s="134"/>
      <c r="E19" s="83"/>
      <c r="F19" s="80">
        <v>6905729</v>
      </c>
      <c r="G19" s="71"/>
      <c r="H19" s="81">
        <v>28743025473</v>
      </c>
      <c r="I19" s="71"/>
      <c r="J19" s="81">
        <v>35696127544.739998</v>
      </c>
      <c r="K19" s="71"/>
      <c r="L19" s="81">
        <v>0</v>
      </c>
      <c r="M19" s="71"/>
      <c r="N19" s="81">
        <v>0</v>
      </c>
      <c r="O19" s="71"/>
      <c r="P19" s="81">
        <v>0</v>
      </c>
      <c r="Q19" s="71"/>
      <c r="R19" s="81">
        <v>0</v>
      </c>
      <c r="S19" s="71"/>
      <c r="T19" s="81">
        <v>6905729</v>
      </c>
      <c r="U19" s="71"/>
      <c r="V19" s="81">
        <v>5750</v>
      </c>
      <c r="W19" s="71"/>
      <c r="X19" s="81">
        <f t="shared" si="0"/>
        <v>28743025473</v>
      </c>
      <c r="Y19" s="71"/>
      <c r="Z19" s="81">
        <v>39471679496.587502</v>
      </c>
      <c r="AB19" s="116">
        <v>2.6592137957805391</v>
      </c>
    </row>
    <row r="20" spans="1:28" ht="21.75" customHeight="1">
      <c r="A20" s="134" t="s">
        <v>32</v>
      </c>
      <c r="B20" s="134"/>
      <c r="C20" s="134"/>
      <c r="D20" s="134"/>
      <c r="E20" s="83"/>
      <c r="F20" s="80">
        <v>1100000</v>
      </c>
      <c r="G20" s="71"/>
      <c r="H20" s="81">
        <v>29903571829</v>
      </c>
      <c r="I20" s="71"/>
      <c r="J20" s="81">
        <v>29774779650</v>
      </c>
      <c r="K20" s="71"/>
      <c r="L20" s="81">
        <v>0</v>
      </c>
      <c r="M20" s="71"/>
      <c r="N20" s="81">
        <v>0</v>
      </c>
      <c r="O20" s="71"/>
      <c r="P20" s="81">
        <v>0</v>
      </c>
      <c r="Q20" s="71"/>
      <c r="R20" s="81">
        <v>0</v>
      </c>
      <c r="S20" s="71"/>
      <c r="T20" s="81">
        <v>1100000</v>
      </c>
      <c r="U20" s="71"/>
      <c r="V20" s="81">
        <v>31240</v>
      </c>
      <c r="W20" s="71"/>
      <c r="X20" s="81">
        <f t="shared" si="0"/>
        <v>29903571829</v>
      </c>
      <c r="Y20" s="71"/>
      <c r="Z20" s="81">
        <v>34159534200</v>
      </c>
      <c r="AB20" s="116">
        <v>2.301333658982776</v>
      </c>
    </row>
    <row r="21" spans="1:28" ht="21.75" customHeight="1">
      <c r="A21" s="134" t="s">
        <v>46</v>
      </c>
      <c r="B21" s="134"/>
      <c r="C21" s="134"/>
      <c r="D21" s="134"/>
      <c r="E21" s="83"/>
      <c r="F21" s="80">
        <v>664000</v>
      </c>
      <c r="G21" s="71"/>
      <c r="H21" s="81">
        <v>29907728640</v>
      </c>
      <c r="I21" s="71"/>
      <c r="J21" s="81">
        <v>30665885832</v>
      </c>
      <c r="K21" s="71"/>
      <c r="L21" s="81">
        <v>0</v>
      </c>
      <c r="M21" s="71"/>
      <c r="N21" s="81">
        <v>0</v>
      </c>
      <c r="O21" s="71"/>
      <c r="P21" s="81">
        <v>0</v>
      </c>
      <c r="Q21" s="71"/>
      <c r="R21" s="81">
        <v>0</v>
      </c>
      <c r="S21" s="71"/>
      <c r="T21" s="81">
        <v>664000</v>
      </c>
      <c r="U21" s="71"/>
      <c r="V21" s="81">
        <v>49650</v>
      </c>
      <c r="W21" s="71"/>
      <c r="X21" s="81">
        <f t="shared" si="0"/>
        <v>29907728640</v>
      </c>
      <c r="Y21" s="71"/>
      <c r="Z21" s="81">
        <v>32771442780</v>
      </c>
      <c r="AB21" s="116">
        <v>2.2078177027086654</v>
      </c>
    </row>
    <row r="22" spans="1:28" ht="21.75" customHeight="1">
      <c r="A22" s="134" t="s">
        <v>34</v>
      </c>
      <c r="B22" s="134"/>
      <c r="C22" s="134"/>
      <c r="D22" s="134"/>
      <c r="E22" s="83"/>
      <c r="F22" s="80">
        <v>659747</v>
      </c>
      <c r="G22" s="71"/>
      <c r="H22" s="81">
        <v>16489618848</v>
      </c>
      <c r="I22" s="71"/>
      <c r="J22" s="81">
        <v>21838856128.154999</v>
      </c>
      <c r="K22" s="71"/>
      <c r="L22" s="81">
        <v>300000</v>
      </c>
      <c r="M22" s="71"/>
      <c r="N22" s="81">
        <v>10209261589</v>
      </c>
      <c r="O22" s="71"/>
      <c r="P22" s="81">
        <v>0</v>
      </c>
      <c r="Q22" s="71"/>
      <c r="R22" s="81">
        <v>0</v>
      </c>
      <c r="S22" s="71"/>
      <c r="T22" s="81">
        <v>959747</v>
      </c>
      <c r="U22" s="71"/>
      <c r="V22" s="81">
        <v>32500</v>
      </c>
      <c r="W22" s="71"/>
      <c r="X22" s="81">
        <f t="shared" si="0"/>
        <v>26698880437</v>
      </c>
      <c r="Y22" s="71"/>
      <c r="Z22" s="81">
        <v>31006186423.875</v>
      </c>
      <c r="AB22" s="116">
        <v>2.0888920802075321</v>
      </c>
    </row>
    <row r="23" spans="1:28" ht="21.75" customHeight="1">
      <c r="A23" s="134" t="s">
        <v>37</v>
      </c>
      <c r="B23" s="134"/>
      <c r="C23" s="134"/>
      <c r="D23" s="134"/>
      <c r="E23" s="83"/>
      <c r="F23" s="80">
        <v>2109652</v>
      </c>
      <c r="G23" s="71"/>
      <c r="H23" s="81">
        <v>42467589291</v>
      </c>
      <c r="I23" s="71"/>
      <c r="J23" s="81">
        <v>33574564125.306</v>
      </c>
      <c r="K23" s="71"/>
      <c r="L23" s="81">
        <v>0</v>
      </c>
      <c r="M23" s="71"/>
      <c r="N23" s="81">
        <v>0</v>
      </c>
      <c r="O23" s="71"/>
      <c r="P23" s="81">
        <v>0</v>
      </c>
      <c r="Q23" s="71"/>
      <c r="R23" s="81">
        <v>0</v>
      </c>
      <c r="S23" s="71"/>
      <c r="T23" s="81">
        <v>2109652</v>
      </c>
      <c r="U23" s="71"/>
      <c r="V23" s="81">
        <v>14760</v>
      </c>
      <c r="W23" s="71"/>
      <c r="X23" s="81">
        <f t="shared" si="0"/>
        <v>42467589291</v>
      </c>
      <c r="Y23" s="71"/>
      <c r="Z23" s="81">
        <v>30953189662.056</v>
      </c>
      <c r="AB23" s="116">
        <v>2.0853216793034366</v>
      </c>
    </row>
    <row r="24" spans="1:28" ht="21.75" customHeight="1">
      <c r="A24" s="134" t="s">
        <v>59</v>
      </c>
      <c r="B24" s="134"/>
      <c r="C24" s="134"/>
      <c r="D24" s="134"/>
      <c r="E24" s="83"/>
      <c r="F24" s="80">
        <v>1100000</v>
      </c>
      <c r="G24" s="71"/>
      <c r="H24" s="81">
        <v>24023728557</v>
      </c>
      <c r="I24" s="71"/>
      <c r="J24" s="81">
        <v>23629562550</v>
      </c>
      <c r="K24" s="71"/>
      <c r="L24" s="81">
        <v>0</v>
      </c>
      <c r="M24" s="71"/>
      <c r="N24" s="81">
        <v>0</v>
      </c>
      <c r="O24" s="71"/>
      <c r="P24" s="81">
        <v>0</v>
      </c>
      <c r="Q24" s="71"/>
      <c r="R24" s="81">
        <v>0</v>
      </c>
      <c r="S24" s="71"/>
      <c r="T24" s="81">
        <v>1100000</v>
      </c>
      <c r="U24" s="71"/>
      <c r="V24" s="81">
        <v>27050</v>
      </c>
      <c r="W24" s="71"/>
      <c r="X24" s="81">
        <f t="shared" si="0"/>
        <v>24023728557</v>
      </c>
      <c r="Y24" s="71"/>
      <c r="Z24" s="81">
        <v>29577957750</v>
      </c>
      <c r="AB24" s="116">
        <v>1.9926720702779801</v>
      </c>
    </row>
    <row r="25" spans="1:28" ht="21.75" customHeight="1">
      <c r="A25" s="134" t="s">
        <v>38</v>
      </c>
      <c r="B25" s="134"/>
      <c r="C25" s="134"/>
      <c r="D25" s="134"/>
      <c r="E25" s="83"/>
      <c r="F25" s="80">
        <v>90483406</v>
      </c>
      <c r="G25" s="71"/>
      <c r="H25" s="81">
        <v>40200335062</v>
      </c>
      <c r="I25" s="71"/>
      <c r="J25" s="81">
        <v>33909276209.8311</v>
      </c>
      <c r="K25" s="71"/>
      <c r="L25" s="81">
        <v>0</v>
      </c>
      <c r="M25" s="71"/>
      <c r="N25" s="81">
        <v>0</v>
      </c>
      <c r="O25" s="71"/>
      <c r="P25" s="81">
        <v>20693300</v>
      </c>
      <c r="Q25" s="71"/>
      <c r="R25" s="81">
        <v>9193703319</v>
      </c>
      <c r="S25" s="71"/>
      <c r="T25" s="81">
        <v>69790106</v>
      </c>
      <c r="U25" s="71"/>
      <c r="V25" s="81">
        <v>419</v>
      </c>
      <c r="W25" s="71"/>
      <c r="X25" s="81">
        <f t="shared" si="0"/>
        <v>31006631743</v>
      </c>
      <c r="Y25" s="71"/>
      <c r="Z25" s="81">
        <v>29068064190.236698</v>
      </c>
      <c r="AB25" s="116">
        <v>1.9583204539851025</v>
      </c>
    </row>
    <row r="26" spans="1:28" ht="21.75" customHeight="1">
      <c r="A26" s="134" t="s">
        <v>58</v>
      </c>
      <c r="B26" s="134"/>
      <c r="C26" s="134"/>
      <c r="D26" s="134"/>
      <c r="E26" s="83"/>
      <c r="F26" s="80">
        <v>3774025</v>
      </c>
      <c r="G26" s="71"/>
      <c r="H26" s="81">
        <v>33809716071</v>
      </c>
      <c r="I26" s="71"/>
      <c r="J26" s="81">
        <v>28061740243.349998</v>
      </c>
      <c r="K26" s="71"/>
      <c r="L26" s="81">
        <v>0</v>
      </c>
      <c r="M26" s="71"/>
      <c r="N26" s="81">
        <v>0</v>
      </c>
      <c r="O26" s="71"/>
      <c r="P26" s="81">
        <v>0</v>
      </c>
      <c r="Q26" s="71"/>
      <c r="R26" s="81">
        <v>0</v>
      </c>
      <c r="S26" s="71"/>
      <c r="T26" s="81">
        <v>3774025</v>
      </c>
      <c r="U26" s="71"/>
      <c r="V26" s="81">
        <v>7420</v>
      </c>
      <c r="W26" s="71"/>
      <c r="X26" s="81">
        <f t="shared" si="0"/>
        <v>33809716071</v>
      </c>
      <c r="Y26" s="71"/>
      <c r="Z26" s="81">
        <v>27836646070.275002</v>
      </c>
      <c r="AB26" s="116">
        <v>1.8753596047195071</v>
      </c>
    </row>
    <row r="27" spans="1:28" ht="21.75" customHeight="1">
      <c r="A27" s="134" t="s">
        <v>44</v>
      </c>
      <c r="B27" s="134"/>
      <c r="C27" s="134"/>
      <c r="D27" s="134"/>
      <c r="E27" s="83"/>
      <c r="F27" s="80">
        <v>784000</v>
      </c>
      <c r="G27" s="71"/>
      <c r="H27" s="81">
        <v>19925414540</v>
      </c>
      <c r="I27" s="71"/>
      <c r="J27" s="81">
        <v>23457989520</v>
      </c>
      <c r="K27" s="71"/>
      <c r="L27" s="81">
        <v>0</v>
      </c>
      <c r="M27" s="71"/>
      <c r="N27" s="81">
        <v>0</v>
      </c>
      <c r="O27" s="71"/>
      <c r="P27" s="81">
        <v>0</v>
      </c>
      <c r="Q27" s="71"/>
      <c r="R27" s="81">
        <v>0</v>
      </c>
      <c r="S27" s="71"/>
      <c r="T27" s="81">
        <v>784000</v>
      </c>
      <c r="U27" s="71"/>
      <c r="V27" s="81">
        <v>32830</v>
      </c>
      <c r="W27" s="71"/>
      <c r="X27" s="81">
        <f t="shared" si="0"/>
        <v>19925414540</v>
      </c>
      <c r="Y27" s="71"/>
      <c r="Z27" s="81">
        <v>25585574616</v>
      </c>
      <c r="AB27" s="116">
        <v>1.7237045360008485</v>
      </c>
    </row>
    <row r="28" spans="1:28" ht="21.75" customHeight="1">
      <c r="A28" s="134" t="s">
        <v>29</v>
      </c>
      <c r="B28" s="134"/>
      <c r="C28" s="134"/>
      <c r="D28" s="134"/>
      <c r="E28" s="83"/>
      <c r="F28" s="80">
        <v>2237140</v>
      </c>
      <c r="G28" s="71"/>
      <c r="H28" s="81">
        <v>29241111986</v>
      </c>
      <c r="I28" s="71"/>
      <c r="J28" s="81">
        <v>24217497995.130001</v>
      </c>
      <c r="K28" s="71"/>
      <c r="L28" s="81">
        <v>0</v>
      </c>
      <c r="M28" s="71"/>
      <c r="N28" s="81">
        <v>0</v>
      </c>
      <c r="O28" s="71"/>
      <c r="P28" s="81">
        <v>0</v>
      </c>
      <c r="Q28" s="71"/>
      <c r="R28" s="81">
        <v>0</v>
      </c>
      <c r="S28" s="71"/>
      <c r="T28" s="81">
        <v>2237140</v>
      </c>
      <c r="U28" s="71"/>
      <c r="V28" s="81">
        <v>11120</v>
      </c>
      <c r="W28" s="71"/>
      <c r="X28" s="81">
        <f t="shared" si="0"/>
        <v>29241111986</v>
      </c>
      <c r="Y28" s="71"/>
      <c r="Z28" s="81">
        <v>24728978669.040001</v>
      </c>
      <c r="AB28" s="116">
        <v>1.6659955206101391</v>
      </c>
    </row>
    <row r="29" spans="1:28" ht="21.75" customHeight="1">
      <c r="A29" s="134" t="s">
        <v>67</v>
      </c>
      <c r="B29" s="134"/>
      <c r="C29" s="134"/>
      <c r="D29" s="134"/>
      <c r="E29" s="83"/>
      <c r="F29" s="80">
        <v>0</v>
      </c>
      <c r="G29" s="71"/>
      <c r="H29" s="81">
        <v>0</v>
      </c>
      <c r="I29" s="71"/>
      <c r="J29" s="81">
        <v>0</v>
      </c>
      <c r="K29" s="71"/>
      <c r="L29" s="81">
        <v>5220000</v>
      </c>
      <c r="M29" s="71"/>
      <c r="N29" s="81">
        <v>22332618558</v>
      </c>
      <c r="O29" s="71"/>
      <c r="P29" s="81">
        <v>0</v>
      </c>
      <c r="Q29" s="71"/>
      <c r="R29" s="81">
        <v>0</v>
      </c>
      <c r="S29" s="71"/>
      <c r="T29" s="81">
        <v>5220000</v>
      </c>
      <c r="U29" s="71"/>
      <c r="V29" s="81">
        <v>4681</v>
      </c>
      <c r="W29" s="71"/>
      <c r="X29" s="81">
        <f t="shared" si="0"/>
        <v>22332618558</v>
      </c>
      <c r="Y29" s="71"/>
      <c r="Z29" s="81">
        <v>24289432821</v>
      </c>
      <c r="AB29" s="116">
        <v>1.6363832416827353</v>
      </c>
    </row>
    <row r="30" spans="1:28" ht="21.75" customHeight="1">
      <c r="A30" s="134" t="s">
        <v>49</v>
      </c>
      <c r="B30" s="134"/>
      <c r="C30" s="134"/>
      <c r="D30" s="134"/>
      <c r="E30" s="83"/>
      <c r="F30" s="80">
        <v>52551677</v>
      </c>
      <c r="G30" s="71"/>
      <c r="H30" s="81">
        <v>22862732845</v>
      </c>
      <c r="I30" s="71"/>
      <c r="J30" s="81">
        <v>22410528649.8736</v>
      </c>
      <c r="K30" s="71"/>
      <c r="L30" s="81">
        <v>0</v>
      </c>
      <c r="M30" s="71"/>
      <c r="N30" s="81">
        <v>0</v>
      </c>
      <c r="O30" s="71"/>
      <c r="P30" s="81">
        <v>0</v>
      </c>
      <c r="Q30" s="71"/>
      <c r="R30" s="81">
        <v>0</v>
      </c>
      <c r="S30" s="71"/>
      <c r="T30" s="81">
        <v>52551677</v>
      </c>
      <c r="U30" s="71"/>
      <c r="V30" s="81">
        <v>429</v>
      </c>
      <c r="W30" s="71"/>
      <c r="X30" s="81">
        <f t="shared" si="0"/>
        <v>22862732845</v>
      </c>
      <c r="Y30" s="71"/>
      <c r="Z30" s="81">
        <v>22410528649.8736</v>
      </c>
      <c r="AB30" s="116">
        <v>1.5098011464556782</v>
      </c>
    </row>
    <row r="31" spans="1:28" ht="21.75" customHeight="1">
      <c r="A31" s="134" t="s">
        <v>55</v>
      </c>
      <c r="B31" s="134"/>
      <c r="C31" s="134"/>
      <c r="D31" s="134"/>
      <c r="E31" s="83"/>
      <c r="F31" s="80">
        <v>6600000</v>
      </c>
      <c r="G31" s="71"/>
      <c r="H31" s="81">
        <v>10001672946</v>
      </c>
      <c r="I31" s="71"/>
      <c r="J31" s="81">
        <v>11330380710</v>
      </c>
      <c r="K31" s="71"/>
      <c r="L31" s="81">
        <v>5800000</v>
      </c>
      <c r="M31" s="71"/>
      <c r="N31" s="81">
        <v>9543336360</v>
      </c>
      <c r="O31" s="71"/>
      <c r="P31" s="81">
        <v>0</v>
      </c>
      <c r="Q31" s="71"/>
      <c r="R31" s="81">
        <v>0</v>
      </c>
      <c r="S31" s="71"/>
      <c r="T31" s="81">
        <v>12400000</v>
      </c>
      <c r="U31" s="71"/>
      <c r="V31" s="81">
        <v>1805</v>
      </c>
      <c r="W31" s="71"/>
      <c r="X31" s="81">
        <f t="shared" si="0"/>
        <v>19545009306</v>
      </c>
      <c r="Y31" s="71"/>
      <c r="Z31" s="81">
        <v>22248827100</v>
      </c>
      <c r="AB31" s="116">
        <v>1.4989072853961267</v>
      </c>
    </row>
    <row r="32" spans="1:28" ht="21.75" customHeight="1">
      <c r="A32" s="134" t="s">
        <v>61</v>
      </c>
      <c r="B32" s="134"/>
      <c r="C32" s="134"/>
      <c r="D32" s="134"/>
      <c r="E32" s="83"/>
      <c r="F32" s="80">
        <v>3189423</v>
      </c>
      <c r="G32" s="71"/>
      <c r="H32" s="81">
        <v>18148922371</v>
      </c>
      <c r="I32" s="71"/>
      <c r="J32" s="81">
        <v>19625060326.198502</v>
      </c>
      <c r="K32" s="71"/>
      <c r="L32" s="81">
        <v>0</v>
      </c>
      <c r="M32" s="71"/>
      <c r="N32" s="81">
        <v>0</v>
      </c>
      <c r="O32" s="71"/>
      <c r="P32" s="81">
        <v>0</v>
      </c>
      <c r="Q32" s="71"/>
      <c r="R32" s="81">
        <v>0</v>
      </c>
      <c r="S32" s="71"/>
      <c r="T32" s="81">
        <v>3189423</v>
      </c>
      <c r="U32" s="71"/>
      <c r="V32" s="81">
        <v>6690</v>
      </c>
      <c r="W32" s="71"/>
      <c r="X32" s="81">
        <f t="shared" si="0"/>
        <v>18148922371</v>
      </c>
      <c r="Y32" s="71"/>
      <c r="Z32" s="81">
        <v>21210283292.773499</v>
      </c>
      <c r="AB32" s="116">
        <v>1.4289404115533777</v>
      </c>
    </row>
    <row r="33" spans="1:28" ht="21.75" customHeight="1">
      <c r="A33" s="134" t="s">
        <v>42</v>
      </c>
      <c r="B33" s="134"/>
      <c r="C33" s="134"/>
      <c r="D33" s="134"/>
      <c r="E33" s="83"/>
      <c r="F33" s="80">
        <v>18800000</v>
      </c>
      <c r="G33" s="71"/>
      <c r="H33" s="81">
        <v>24595549683</v>
      </c>
      <c r="I33" s="71"/>
      <c r="J33" s="81">
        <v>20388760740</v>
      </c>
      <c r="K33" s="71"/>
      <c r="L33" s="81">
        <v>0</v>
      </c>
      <c r="M33" s="71"/>
      <c r="N33" s="81">
        <v>0</v>
      </c>
      <c r="O33" s="71"/>
      <c r="P33" s="81">
        <v>0</v>
      </c>
      <c r="Q33" s="71"/>
      <c r="R33" s="81">
        <v>0</v>
      </c>
      <c r="S33" s="71"/>
      <c r="T33" s="81">
        <v>18800000</v>
      </c>
      <c r="U33" s="71"/>
      <c r="V33" s="81">
        <v>1067</v>
      </c>
      <c r="W33" s="71"/>
      <c r="X33" s="81">
        <f t="shared" si="0"/>
        <v>24595549683</v>
      </c>
      <c r="Y33" s="71"/>
      <c r="Z33" s="81">
        <v>19940245380</v>
      </c>
      <c r="AB33" s="116">
        <v>1.3433777402435949</v>
      </c>
    </row>
    <row r="34" spans="1:28" ht="21.75" customHeight="1">
      <c r="A34" s="134" t="s">
        <v>28</v>
      </c>
      <c r="B34" s="134"/>
      <c r="C34" s="134"/>
      <c r="D34" s="134"/>
      <c r="E34" s="83"/>
      <c r="F34" s="80">
        <v>2446789</v>
      </c>
      <c r="G34" s="71"/>
      <c r="H34" s="81">
        <v>26748125253</v>
      </c>
      <c r="I34" s="71"/>
      <c r="J34" s="81">
        <v>16976969626.041</v>
      </c>
      <c r="K34" s="71"/>
      <c r="L34" s="81">
        <v>0</v>
      </c>
      <c r="M34" s="71"/>
      <c r="N34" s="81">
        <v>0</v>
      </c>
      <c r="O34" s="71"/>
      <c r="P34" s="81">
        <v>0</v>
      </c>
      <c r="Q34" s="71"/>
      <c r="R34" s="81">
        <v>0</v>
      </c>
      <c r="S34" s="71"/>
      <c r="T34" s="81">
        <v>2446789</v>
      </c>
      <c r="U34" s="71"/>
      <c r="V34" s="81">
        <v>7200</v>
      </c>
      <c r="W34" s="71"/>
      <c r="X34" s="81">
        <f t="shared" si="0"/>
        <v>26748125253</v>
      </c>
      <c r="Y34" s="71"/>
      <c r="Z34" s="81">
        <v>17512060359.240002</v>
      </c>
      <c r="AB34" s="116">
        <v>1.17979050027143</v>
      </c>
    </row>
    <row r="35" spans="1:28" ht="21.75" customHeight="1">
      <c r="A35" s="134" t="s">
        <v>39</v>
      </c>
      <c r="B35" s="134"/>
      <c r="C35" s="134"/>
      <c r="D35" s="134"/>
      <c r="E35" s="83"/>
      <c r="F35" s="80">
        <v>3997338</v>
      </c>
      <c r="G35" s="71"/>
      <c r="H35" s="81">
        <v>23809841752</v>
      </c>
      <c r="I35" s="71"/>
      <c r="J35" s="81">
        <v>13994856620.605801</v>
      </c>
      <c r="K35" s="71"/>
      <c r="L35" s="81">
        <v>0</v>
      </c>
      <c r="M35" s="71"/>
      <c r="N35" s="81">
        <v>0</v>
      </c>
      <c r="O35" s="71"/>
      <c r="P35" s="81">
        <v>0</v>
      </c>
      <c r="Q35" s="71"/>
      <c r="R35" s="81">
        <v>0</v>
      </c>
      <c r="S35" s="71"/>
      <c r="T35" s="81">
        <v>3997338</v>
      </c>
      <c r="U35" s="71"/>
      <c r="V35" s="81">
        <v>4078</v>
      </c>
      <c r="W35" s="71"/>
      <c r="X35" s="81">
        <f t="shared" si="0"/>
        <v>23809841752</v>
      </c>
      <c r="Y35" s="71"/>
      <c r="Z35" s="81">
        <v>16204152555.034201</v>
      </c>
      <c r="AB35" s="116">
        <v>1.0916765279015999</v>
      </c>
    </row>
    <row r="36" spans="1:28" ht="21.75" customHeight="1">
      <c r="A36" s="134" t="s">
        <v>51</v>
      </c>
      <c r="B36" s="134"/>
      <c r="C36" s="134"/>
      <c r="D36" s="134"/>
      <c r="E36" s="83"/>
      <c r="F36" s="80">
        <v>2177221</v>
      </c>
      <c r="G36" s="71"/>
      <c r="H36" s="81">
        <v>11881648904</v>
      </c>
      <c r="I36" s="71"/>
      <c r="J36" s="81">
        <v>14197588469.927999</v>
      </c>
      <c r="K36" s="71"/>
      <c r="L36" s="81">
        <v>0</v>
      </c>
      <c r="M36" s="71"/>
      <c r="N36" s="81">
        <v>0</v>
      </c>
      <c r="O36" s="71"/>
      <c r="P36" s="81">
        <v>0</v>
      </c>
      <c r="Q36" s="71"/>
      <c r="R36" s="81">
        <v>0</v>
      </c>
      <c r="S36" s="71"/>
      <c r="T36" s="81">
        <v>2177221</v>
      </c>
      <c r="U36" s="71"/>
      <c r="V36" s="81">
        <v>6900</v>
      </c>
      <c r="W36" s="71"/>
      <c r="X36" s="81">
        <f t="shared" si="0"/>
        <v>11881648904</v>
      </c>
      <c r="Y36" s="71"/>
      <c r="Z36" s="81">
        <v>14933439091.844999</v>
      </c>
      <c r="AB36" s="116">
        <v>1.0060683446448189</v>
      </c>
    </row>
    <row r="37" spans="1:28" ht="21.75" customHeight="1">
      <c r="A37" s="134" t="s">
        <v>36</v>
      </c>
      <c r="B37" s="134"/>
      <c r="C37" s="134"/>
      <c r="D37" s="134"/>
      <c r="E37" s="83"/>
      <c r="F37" s="80">
        <v>150000</v>
      </c>
      <c r="G37" s="71"/>
      <c r="H37" s="81">
        <v>11479563930</v>
      </c>
      <c r="I37" s="71"/>
      <c r="J37" s="81">
        <v>13449496500</v>
      </c>
      <c r="K37" s="71"/>
      <c r="L37" s="81">
        <v>0</v>
      </c>
      <c r="M37" s="71"/>
      <c r="N37" s="81">
        <v>0</v>
      </c>
      <c r="O37" s="71"/>
      <c r="P37" s="81">
        <v>0</v>
      </c>
      <c r="Q37" s="71"/>
      <c r="R37" s="81">
        <v>0</v>
      </c>
      <c r="S37" s="71"/>
      <c r="T37" s="81">
        <v>150000</v>
      </c>
      <c r="U37" s="71"/>
      <c r="V37" s="81">
        <v>90050</v>
      </c>
      <c r="W37" s="71"/>
      <c r="X37" s="81">
        <f t="shared" si="0"/>
        <v>11479563930</v>
      </c>
      <c r="Y37" s="71"/>
      <c r="Z37" s="81">
        <v>13427130375</v>
      </c>
      <c r="AB37" s="116">
        <v>0.90458806887178012</v>
      </c>
    </row>
    <row r="38" spans="1:28" ht="21.75" customHeight="1">
      <c r="A38" s="134" t="s">
        <v>47</v>
      </c>
      <c r="B38" s="134"/>
      <c r="C38" s="134"/>
      <c r="D38" s="134"/>
      <c r="E38" s="83"/>
      <c r="F38" s="80">
        <v>281880</v>
      </c>
      <c r="G38" s="71"/>
      <c r="H38" s="81">
        <v>7459864303</v>
      </c>
      <c r="I38" s="71"/>
      <c r="J38" s="81">
        <v>10717757635.5</v>
      </c>
      <c r="K38" s="71"/>
      <c r="L38" s="81">
        <v>0</v>
      </c>
      <c r="M38" s="71"/>
      <c r="N38" s="81">
        <v>0</v>
      </c>
      <c r="O38" s="71"/>
      <c r="P38" s="81">
        <v>0</v>
      </c>
      <c r="Q38" s="71"/>
      <c r="R38" s="81">
        <v>0</v>
      </c>
      <c r="S38" s="71"/>
      <c r="T38" s="81">
        <v>281880</v>
      </c>
      <c r="U38" s="71"/>
      <c r="V38" s="81">
        <v>43650</v>
      </c>
      <c r="W38" s="71"/>
      <c r="X38" s="81">
        <f t="shared" si="0"/>
        <v>7459864303</v>
      </c>
      <c r="Y38" s="71"/>
      <c r="Z38" s="81">
        <v>12230852831.1</v>
      </c>
      <c r="AB38" s="116">
        <v>0.82399464622310947</v>
      </c>
    </row>
    <row r="39" spans="1:28" ht="21.75" customHeight="1">
      <c r="A39" s="134" t="s">
        <v>70</v>
      </c>
      <c r="B39" s="134"/>
      <c r="C39" s="134"/>
      <c r="D39" s="134"/>
      <c r="E39" s="83"/>
      <c r="F39" s="80">
        <v>0</v>
      </c>
      <c r="G39" s="71"/>
      <c r="H39" s="81">
        <v>0</v>
      </c>
      <c r="I39" s="71"/>
      <c r="J39" s="81">
        <v>0</v>
      </c>
      <c r="K39" s="71"/>
      <c r="L39" s="81">
        <v>1200000</v>
      </c>
      <c r="M39" s="71"/>
      <c r="N39" s="81">
        <v>11436403112</v>
      </c>
      <c r="O39" s="71"/>
      <c r="P39" s="81">
        <v>0</v>
      </c>
      <c r="Q39" s="71"/>
      <c r="R39" s="81">
        <v>0</v>
      </c>
      <c r="S39" s="71"/>
      <c r="T39" s="81">
        <v>1200000</v>
      </c>
      <c r="U39" s="71"/>
      <c r="V39" s="81">
        <v>10020</v>
      </c>
      <c r="W39" s="71"/>
      <c r="X39" s="81">
        <f t="shared" si="0"/>
        <v>11436403112</v>
      </c>
      <c r="Y39" s="71"/>
      <c r="Z39" s="81">
        <v>11952457200</v>
      </c>
      <c r="AB39" s="116">
        <v>0.80523908496126473</v>
      </c>
    </row>
    <row r="40" spans="1:28" ht="21.75" customHeight="1">
      <c r="A40" s="134" t="s">
        <v>35</v>
      </c>
      <c r="B40" s="134"/>
      <c r="C40" s="134"/>
      <c r="D40" s="134"/>
      <c r="E40" s="83"/>
      <c r="F40" s="80">
        <v>3609142</v>
      </c>
      <c r="G40" s="71"/>
      <c r="H40" s="81">
        <v>11056843750</v>
      </c>
      <c r="I40" s="71"/>
      <c r="J40" s="81">
        <v>10038293959.069799</v>
      </c>
      <c r="K40" s="71"/>
      <c r="L40" s="81">
        <v>0</v>
      </c>
      <c r="M40" s="71"/>
      <c r="N40" s="81">
        <v>0</v>
      </c>
      <c r="O40" s="71"/>
      <c r="P40" s="81">
        <v>0</v>
      </c>
      <c r="Q40" s="71"/>
      <c r="R40" s="81">
        <v>0</v>
      </c>
      <c r="S40" s="71"/>
      <c r="T40" s="81">
        <v>3609142</v>
      </c>
      <c r="U40" s="71"/>
      <c r="V40" s="81">
        <v>3084</v>
      </c>
      <c r="W40" s="71"/>
      <c r="X40" s="81">
        <f t="shared" si="0"/>
        <v>11056843750</v>
      </c>
      <c r="Y40" s="71"/>
      <c r="Z40" s="81">
        <v>11064366894.128401</v>
      </c>
      <c r="AB40" s="116">
        <v>0.74540828922639135</v>
      </c>
    </row>
    <row r="41" spans="1:28" ht="21.75" customHeight="1">
      <c r="A41" s="134" t="s">
        <v>20</v>
      </c>
      <c r="B41" s="134"/>
      <c r="C41" s="134"/>
      <c r="D41" s="134"/>
      <c r="E41" s="83"/>
      <c r="F41" s="80">
        <v>4142584</v>
      </c>
      <c r="G41" s="71"/>
      <c r="H41" s="81">
        <v>7458720615</v>
      </c>
      <c r="I41" s="71"/>
      <c r="J41" s="81">
        <v>9454780195.4591999</v>
      </c>
      <c r="K41" s="71"/>
      <c r="L41" s="81">
        <v>0</v>
      </c>
      <c r="M41" s="71"/>
      <c r="N41" s="81">
        <v>0</v>
      </c>
      <c r="O41" s="71"/>
      <c r="P41" s="81">
        <v>0</v>
      </c>
      <c r="Q41" s="71"/>
      <c r="R41" s="81">
        <v>0</v>
      </c>
      <c r="S41" s="71"/>
      <c r="T41" s="81">
        <v>4142584</v>
      </c>
      <c r="U41" s="71"/>
      <c r="V41" s="81">
        <v>2513</v>
      </c>
      <c r="W41" s="71"/>
      <c r="X41" s="81">
        <f t="shared" si="0"/>
        <v>7458720615</v>
      </c>
      <c r="Y41" s="71"/>
      <c r="Z41" s="81">
        <v>10348372226.1276</v>
      </c>
      <c r="AB41" s="116">
        <v>0.69717160603641848</v>
      </c>
    </row>
    <row r="42" spans="1:28" ht="21.75" customHeight="1">
      <c r="A42" s="134" t="s">
        <v>69</v>
      </c>
      <c r="B42" s="134"/>
      <c r="C42" s="134"/>
      <c r="D42" s="134"/>
      <c r="E42" s="83"/>
      <c r="F42" s="80">
        <v>0</v>
      </c>
      <c r="G42" s="71"/>
      <c r="H42" s="81">
        <v>0</v>
      </c>
      <c r="I42" s="71"/>
      <c r="J42" s="81">
        <v>0</v>
      </c>
      <c r="K42" s="71"/>
      <c r="L42" s="81">
        <v>370000</v>
      </c>
      <c r="M42" s="71"/>
      <c r="N42" s="81">
        <v>8831988426</v>
      </c>
      <c r="O42" s="71"/>
      <c r="P42" s="81">
        <v>0</v>
      </c>
      <c r="Q42" s="71"/>
      <c r="R42" s="81">
        <v>0</v>
      </c>
      <c r="S42" s="71"/>
      <c r="T42" s="81">
        <v>370000</v>
      </c>
      <c r="U42" s="71"/>
      <c r="V42" s="81">
        <v>25000</v>
      </c>
      <c r="W42" s="71"/>
      <c r="X42" s="81">
        <f t="shared" si="0"/>
        <v>8831988426</v>
      </c>
      <c r="Y42" s="71"/>
      <c r="Z42" s="81">
        <v>9194962500</v>
      </c>
      <c r="AB42" s="116">
        <v>0.61946619559977534</v>
      </c>
    </row>
    <row r="43" spans="1:28" ht="21.75" customHeight="1">
      <c r="A43" s="134" t="s">
        <v>48</v>
      </c>
      <c r="B43" s="134"/>
      <c r="C43" s="134"/>
      <c r="D43" s="134"/>
      <c r="E43" s="83"/>
      <c r="F43" s="80">
        <v>6007369</v>
      </c>
      <c r="G43" s="71"/>
      <c r="H43" s="81">
        <v>7432941297</v>
      </c>
      <c r="I43" s="71"/>
      <c r="J43" s="81">
        <v>8079608833.97085</v>
      </c>
      <c r="K43" s="71"/>
      <c r="L43" s="81">
        <v>0</v>
      </c>
      <c r="M43" s="71"/>
      <c r="N43" s="81">
        <v>0</v>
      </c>
      <c r="O43" s="71"/>
      <c r="P43" s="81">
        <v>0</v>
      </c>
      <c r="Q43" s="71"/>
      <c r="R43" s="81">
        <v>0</v>
      </c>
      <c r="S43" s="71"/>
      <c r="T43" s="81">
        <v>6007369</v>
      </c>
      <c r="U43" s="71"/>
      <c r="V43" s="81">
        <v>1474</v>
      </c>
      <c r="W43" s="71"/>
      <c r="X43" s="81">
        <f t="shared" si="0"/>
        <v>7432941297</v>
      </c>
      <c r="Y43" s="71"/>
      <c r="Z43" s="81">
        <v>8802175477.6592999</v>
      </c>
      <c r="AB43" s="116">
        <v>0.5930040667536427</v>
      </c>
    </row>
    <row r="44" spans="1:28" ht="21.75" customHeight="1">
      <c r="A44" s="134" t="s">
        <v>45</v>
      </c>
      <c r="B44" s="134"/>
      <c r="C44" s="134"/>
      <c r="D44" s="134"/>
      <c r="E44" s="83"/>
      <c r="F44" s="80">
        <v>219000</v>
      </c>
      <c r="G44" s="71"/>
      <c r="H44" s="81">
        <v>7439067007</v>
      </c>
      <c r="I44" s="71"/>
      <c r="J44" s="81">
        <v>7808789596.5</v>
      </c>
      <c r="K44" s="71"/>
      <c r="L44" s="81">
        <v>0</v>
      </c>
      <c r="M44" s="71"/>
      <c r="N44" s="81">
        <v>0</v>
      </c>
      <c r="O44" s="71"/>
      <c r="P44" s="81">
        <v>0</v>
      </c>
      <c r="Q44" s="71"/>
      <c r="R44" s="81">
        <v>0</v>
      </c>
      <c r="S44" s="71"/>
      <c r="T44" s="81">
        <v>219000</v>
      </c>
      <c r="U44" s="71"/>
      <c r="V44" s="81">
        <v>38440</v>
      </c>
      <c r="W44" s="71"/>
      <c r="X44" s="81">
        <f t="shared" si="0"/>
        <v>7439067007</v>
      </c>
      <c r="Y44" s="71"/>
      <c r="Z44" s="81">
        <v>8368270744</v>
      </c>
      <c r="AB44" s="116">
        <v>0.56377183066647429</v>
      </c>
    </row>
    <row r="45" spans="1:28" ht="21.75" customHeight="1">
      <c r="A45" s="134" t="s">
        <v>64</v>
      </c>
      <c r="B45" s="134"/>
      <c r="C45" s="134"/>
      <c r="D45" s="134"/>
      <c r="E45" s="83"/>
      <c r="F45" s="80">
        <v>2772515</v>
      </c>
      <c r="G45" s="71"/>
      <c r="H45" s="81">
        <v>9994446096</v>
      </c>
      <c r="I45" s="71"/>
      <c r="J45" s="81">
        <v>7614879214.2772503</v>
      </c>
      <c r="K45" s="71"/>
      <c r="L45" s="81">
        <v>0</v>
      </c>
      <c r="M45" s="71"/>
      <c r="N45" s="81">
        <v>0</v>
      </c>
      <c r="O45" s="71"/>
      <c r="P45" s="81">
        <v>0</v>
      </c>
      <c r="Q45" s="71"/>
      <c r="R45" s="81">
        <v>0</v>
      </c>
      <c r="S45" s="71"/>
      <c r="T45" s="81">
        <v>2772515</v>
      </c>
      <c r="U45" s="71"/>
      <c r="V45" s="81">
        <v>2924</v>
      </c>
      <c r="W45" s="71"/>
      <c r="X45" s="81">
        <f t="shared" si="0"/>
        <v>9994446096</v>
      </c>
      <c r="Y45" s="71"/>
      <c r="Z45" s="81">
        <v>8058598198.533</v>
      </c>
      <c r="AB45" s="116">
        <v>0.54290913833660992</v>
      </c>
    </row>
    <row r="46" spans="1:28" ht="21.75" customHeight="1">
      <c r="A46" s="134" t="s">
        <v>56</v>
      </c>
      <c r="B46" s="134"/>
      <c r="C46" s="134"/>
      <c r="D46" s="134"/>
      <c r="E46" s="83"/>
      <c r="F46" s="80">
        <v>2100000</v>
      </c>
      <c r="G46" s="71"/>
      <c r="H46" s="81">
        <v>7881796400</v>
      </c>
      <c r="I46" s="71"/>
      <c r="J46" s="81">
        <v>7172667180</v>
      </c>
      <c r="K46" s="71"/>
      <c r="L46" s="81">
        <v>0</v>
      </c>
      <c r="M46" s="71"/>
      <c r="N46" s="81">
        <v>0</v>
      </c>
      <c r="O46" s="71"/>
      <c r="P46" s="81">
        <v>0</v>
      </c>
      <c r="Q46" s="71"/>
      <c r="R46" s="81">
        <v>0</v>
      </c>
      <c r="S46" s="71"/>
      <c r="T46" s="81">
        <v>2100000</v>
      </c>
      <c r="U46" s="71"/>
      <c r="V46" s="81">
        <v>3706</v>
      </c>
      <c r="W46" s="71"/>
      <c r="X46" s="81">
        <f t="shared" si="0"/>
        <v>7881796400</v>
      </c>
      <c r="Y46" s="71"/>
      <c r="Z46" s="81">
        <v>7736293530</v>
      </c>
      <c r="AB46" s="116">
        <v>0.52119541771619582</v>
      </c>
    </row>
    <row r="47" spans="1:28" ht="21.75" customHeight="1">
      <c r="A47" s="134" t="s">
        <v>71</v>
      </c>
      <c r="B47" s="134"/>
      <c r="C47" s="134"/>
      <c r="D47" s="134"/>
      <c r="E47" s="83"/>
      <c r="F47" s="80">
        <v>0</v>
      </c>
      <c r="G47" s="71"/>
      <c r="H47" s="81">
        <v>0</v>
      </c>
      <c r="I47" s="71"/>
      <c r="J47" s="81">
        <v>0</v>
      </c>
      <c r="K47" s="71"/>
      <c r="L47" s="81">
        <v>2000000</v>
      </c>
      <c r="M47" s="71"/>
      <c r="N47" s="81">
        <v>6860223358</v>
      </c>
      <c r="O47" s="71"/>
      <c r="P47" s="81">
        <v>0</v>
      </c>
      <c r="Q47" s="71"/>
      <c r="R47" s="81">
        <v>0</v>
      </c>
      <c r="S47" s="71"/>
      <c r="T47" s="81">
        <v>2000000</v>
      </c>
      <c r="U47" s="71"/>
      <c r="V47" s="81">
        <v>3774</v>
      </c>
      <c r="W47" s="71"/>
      <c r="X47" s="81">
        <f t="shared" si="0"/>
        <v>6860223358</v>
      </c>
      <c r="Y47" s="71"/>
      <c r="Z47" s="81">
        <v>7503089400</v>
      </c>
      <c r="AB47" s="116">
        <v>0.50548441560941659</v>
      </c>
    </row>
    <row r="48" spans="1:28" ht="21.75" customHeight="1">
      <c r="A48" s="134" t="s">
        <v>30</v>
      </c>
      <c r="B48" s="134"/>
      <c r="C48" s="134"/>
      <c r="D48" s="134"/>
      <c r="E48" s="83"/>
      <c r="F48" s="80">
        <v>3592254</v>
      </c>
      <c r="G48" s="71"/>
      <c r="H48" s="81">
        <v>11194314249</v>
      </c>
      <c r="I48" s="71"/>
      <c r="J48" s="81">
        <v>7352442102.6332998</v>
      </c>
      <c r="K48" s="71"/>
      <c r="L48" s="81">
        <v>0</v>
      </c>
      <c r="M48" s="71"/>
      <c r="N48" s="81">
        <v>0</v>
      </c>
      <c r="O48" s="71"/>
      <c r="P48" s="81">
        <v>0</v>
      </c>
      <c r="Q48" s="71"/>
      <c r="R48" s="81">
        <v>0</v>
      </c>
      <c r="S48" s="71"/>
      <c r="T48" s="81">
        <v>3592254</v>
      </c>
      <c r="U48" s="71"/>
      <c r="V48" s="81">
        <v>2086</v>
      </c>
      <c r="W48" s="71"/>
      <c r="X48" s="81">
        <f t="shared" si="0"/>
        <v>11194314249</v>
      </c>
      <c r="Y48" s="71"/>
      <c r="Z48" s="81">
        <v>7448855865.0282001</v>
      </c>
      <c r="AB48" s="116">
        <v>0.50183069308657791</v>
      </c>
    </row>
    <row r="49" spans="1:28" ht="21.75" customHeight="1">
      <c r="A49" s="134" t="s">
        <v>52</v>
      </c>
      <c r="B49" s="134"/>
      <c r="C49" s="134"/>
      <c r="D49" s="134"/>
      <c r="E49" s="83"/>
      <c r="F49" s="80">
        <v>1479342</v>
      </c>
      <c r="G49" s="71"/>
      <c r="H49" s="81">
        <v>10265972104</v>
      </c>
      <c r="I49" s="71"/>
      <c r="J49" s="81">
        <v>6852716004.3660002</v>
      </c>
      <c r="K49" s="71"/>
      <c r="L49" s="81">
        <v>0</v>
      </c>
      <c r="M49" s="71"/>
      <c r="N49" s="81">
        <v>0</v>
      </c>
      <c r="O49" s="71"/>
      <c r="P49" s="81">
        <v>0</v>
      </c>
      <c r="Q49" s="71"/>
      <c r="R49" s="81">
        <v>0</v>
      </c>
      <c r="S49" s="71"/>
      <c r="T49" s="81">
        <v>1479342</v>
      </c>
      <c r="U49" s="71"/>
      <c r="V49" s="81">
        <v>4953</v>
      </c>
      <c r="W49" s="71"/>
      <c r="X49" s="81">
        <f t="shared" si="0"/>
        <v>10265972104</v>
      </c>
      <c r="Y49" s="71"/>
      <c r="Z49" s="81">
        <v>7283584199.4903002</v>
      </c>
      <c r="AB49" s="116">
        <v>0.49069631272437392</v>
      </c>
    </row>
    <row r="50" spans="1:28" ht="21.75" customHeight="1">
      <c r="A50" s="134" t="s">
        <v>57</v>
      </c>
      <c r="B50" s="134"/>
      <c r="C50" s="134"/>
      <c r="D50" s="134"/>
      <c r="E50" s="83"/>
      <c r="F50" s="80">
        <v>837800</v>
      </c>
      <c r="G50" s="71"/>
      <c r="H50" s="81">
        <v>7865093700</v>
      </c>
      <c r="I50" s="71"/>
      <c r="J50" s="81">
        <v>5829705630</v>
      </c>
      <c r="K50" s="71"/>
      <c r="L50" s="81">
        <v>0</v>
      </c>
      <c r="M50" s="71"/>
      <c r="N50" s="81">
        <v>0</v>
      </c>
      <c r="O50" s="71"/>
      <c r="P50" s="81">
        <v>0</v>
      </c>
      <c r="Q50" s="71"/>
      <c r="R50" s="81">
        <v>0</v>
      </c>
      <c r="S50" s="71"/>
      <c r="T50" s="81">
        <v>837800</v>
      </c>
      <c r="U50" s="71"/>
      <c r="V50" s="81">
        <v>8670</v>
      </c>
      <c r="W50" s="71"/>
      <c r="X50" s="81">
        <f t="shared" si="0"/>
        <v>7865093700</v>
      </c>
      <c r="Y50" s="71"/>
      <c r="Z50" s="81">
        <v>7220506830.3000002</v>
      </c>
      <c r="AB50" s="116">
        <v>0.48644677957828908</v>
      </c>
    </row>
    <row r="51" spans="1:28" ht="21.75" customHeight="1">
      <c r="A51" s="134" t="s">
        <v>33</v>
      </c>
      <c r="B51" s="134"/>
      <c r="C51" s="134"/>
      <c r="D51" s="134"/>
      <c r="E51" s="83"/>
      <c r="F51" s="80">
        <v>84800</v>
      </c>
      <c r="G51" s="71"/>
      <c r="H51" s="81">
        <v>7427022071</v>
      </c>
      <c r="I51" s="71"/>
      <c r="J51" s="81">
        <v>6537111372</v>
      </c>
      <c r="K51" s="71"/>
      <c r="L51" s="81">
        <v>0</v>
      </c>
      <c r="M51" s="71"/>
      <c r="N51" s="81">
        <v>0</v>
      </c>
      <c r="O51" s="71"/>
      <c r="P51" s="81">
        <v>0</v>
      </c>
      <c r="Q51" s="71"/>
      <c r="R51" s="81">
        <v>0</v>
      </c>
      <c r="S51" s="71"/>
      <c r="T51" s="81">
        <v>84800</v>
      </c>
      <c r="U51" s="71"/>
      <c r="V51" s="81">
        <v>83700</v>
      </c>
      <c r="W51" s="71"/>
      <c r="X51" s="81">
        <f t="shared" si="0"/>
        <v>7427022071</v>
      </c>
      <c r="Y51" s="71"/>
      <c r="Z51" s="81">
        <v>7055528328</v>
      </c>
      <c r="AB51" s="116">
        <v>0.47533214967354182</v>
      </c>
    </row>
    <row r="52" spans="1:28" ht="21.75" customHeight="1">
      <c r="A52" s="134" t="s">
        <v>31</v>
      </c>
      <c r="B52" s="134"/>
      <c r="C52" s="134"/>
      <c r="D52" s="134"/>
      <c r="E52" s="83"/>
      <c r="F52" s="80">
        <v>2560000</v>
      </c>
      <c r="G52" s="71"/>
      <c r="H52" s="81">
        <v>7440011312</v>
      </c>
      <c r="I52" s="71"/>
      <c r="J52" s="81">
        <v>5942033280</v>
      </c>
      <c r="K52" s="71"/>
      <c r="L52" s="81">
        <v>0</v>
      </c>
      <c r="M52" s="71"/>
      <c r="N52" s="81">
        <v>0</v>
      </c>
      <c r="O52" s="71"/>
      <c r="P52" s="81">
        <v>0</v>
      </c>
      <c r="Q52" s="71"/>
      <c r="R52" s="81">
        <v>0</v>
      </c>
      <c r="S52" s="71"/>
      <c r="T52" s="81">
        <v>2560000</v>
      </c>
      <c r="U52" s="71"/>
      <c r="V52" s="81">
        <v>2655</v>
      </c>
      <c r="W52" s="71"/>
      <c r="X52" s="81">
        <f t="shared" si="0"/>
        <v>7440011312</v>
      </c>
      <c r="Y52" s="71"/>
      <c r="Z52" s="81">
        <v>6756359040</v>
      </c>
      <c r="AB52" s="116">
        <v>0.45517706359487059</v>
      </c>
    </row>
    <row r="53" spans="1:28" ht="21.75" customHeight="1">
      <c r="A53" s="134" t="s">
        <v>40</v>
      </c>
      <c r="B53" s="134"/>
      <c r="C53" s="134"/>
      <c r="D53" s="134"/>
      <c r="E53" s="83"/>
      <c r="F53" s="80">
        <v>418800</v>
      </c>
      <c r="G53" s="71"/>
      <c r="H53" s="81">
        <v>7436212332</v>
      </c>
      <c r="I53" s="71"/>
      <c r="J53" s="81">
        <v>5403679657.1999998</v>
      </c>
      <c r="K53" s="71"/>
      <c r="L53" s="81">
        <v>0</v>
      </c>
      <c r="M53" s="71"/>
      <c r="N53" s="81">
        <v>0</v>
      </c>
      <c r="O53" s="71"/>
      <c r="P53" s="81">
        <v>0</v>
      </c>
      <c r="Q53" s="71"/>
      <c r="R53" s="81">
        <v>0</v>
      </c>
      <c r="S53" s="71"/>
      <c r="T53" s="81">
        <v>418800</v>
      </c>
      <c r="U53" s="71"/>
      <c r="V53" s="81">
        <v>14180</v>
      </c>
      <c r="W53" s="71"/>
      <c r="X53" s="81">
        <f t="shared" si="0"/>
        <v>7436212332</v>
      </c>
      <c r="Y53" s="71"/>
      <c r="Z53" s="81">
        <v>5903249425.1999998</v>
      </c>
      <c r="AB53" s="116">
        <v>0.39770292299780496</v>
      </c>
    </row>
    <row r="54" spans="1:28" ht="21.75" customHeight="1">
      <c r="A54" s="134" t="s">
        <v>62</v>
      </c>
      <c r="B54" s="134"/>
      <c r="C54" s="134"/>
      <c r="D54" s="134"/>
      <c r="E54" s="83"/>
      <c r="F54" s="80">
        <v>307999</v>
      </c>
      <c r="G54" s="71"/>
      <c r="H54" s="81">
        <v>8047274192</v>
      </c>
      <c r="I54" s="71"/>
      <c r="J54" s="81">
        <v>5284432166.6969995</v>
      </c>
      <c r="K54" s="71"/>
      <c r="L54" s="81">
        <v>0</v>
      </c>
      <c r="M54" s="71"/>
      <c r="N54" s="81">
        <v>0</v>
      </c>
      <c r="O54" s="71"/>
      <c r="P54" s="81">
        <v>0</v>
      </c>
      <c r="Q54" s="71"/>
      <c r="R54" s="81">
        <v>0</v>
      </c>
      <c r="S54" s="71"/>
      <c r="T54" s="81">
        <v>307999</v>
      </c>
      <c r="U54" s="71"/>
      <c r="V54" s="81">
        <v>18900</v>
      </c>
      <c r="W54" s="71"/>
      <c r="X54" s="81">
        <f t="shared" si="0"/>
        <v>8047274192</v>
      </c>
      <c r="Y54" s="71"/>
      <c r="Z54" s="81">
        <v>5786545072.4549999</v>
      </c>
      <c r="AB54" s="116">
        <v>0.38984053080154762</v>
      </c>
    </row>
    <row r="55" spans="1:28" ht="21.75" customHeight="1">
      <c r="A55" s="134" t="s">
        <v>25</v>
      </c>
      <c r="B55" s="134"/>
      <c r="C55" s="134"/>
      <c r="D55" s="134"/>
      <c r="E55" s="83"/>
      <c r="F55" s="80">
        <v>1247504</v>
      </c>
      <c r="G55" s="71"/>
      <c r="H55" s="81">
        <v>7480949921</v>
      </c>
      <c r="I55" s="71"/>
      <c r="J55" s="81">
        <v>5223222651.2544003</v>
      </c>
      <c r="K55" s="71"/>
      <c r="L55" s="81">
        <v>0</v>
      </c>
      <c r="M55" s="71"/>
      <c r="N55" s="81">
        <v>0</v>
      </c>
      <c r="O55" s="71"/>
      <c r="P55" s="81">
        <v>0</v>
      </c>
      <c r="Q55" s="71"/>
      <c r="R55" s="81">
        <v>0</v>
      </c>
      <c r="S55" s="71"/>
      <c r="T55" s="81">
        <v>1247504</v>
      </c>
      <c r="U55" s="71"/>
      <c r="V55" s="81">
        <v>4362</v>
      </c>
      <c r="W55" s="71"/>
      <c r="X55" s="81">
        <f t="shared" si="0"/>
        <v>7480949921</v>
      </c>
      <c r="Y55" s="71"/>
      <c r="Z55" s="81">
        <v>5409234853.9343996</v>
      </c>
      <c r="AB55" s="116">
        <v>0.36442107687469621</v>
      </c>
    </row>
    <row r="56" spans="1:28" ht="21.75" customHeight="1">
      <c r="A56" s="134" t="s">
        <v>60</v>
      </c>
      <c r="B56" s="134"/>
      <c r="C56" s="134"/>
      <c r="D56" s="134"/>
      <c r="E56" s="83"/>
      <c r="F56" s="80">
        <v>197000</v>
      </c>
      <c r="G56" s="71"/>
      <c r="H56" s="81">
        <v>7446816999</v>
      </c>
      <c r="I56" s="71"/>
      <c r="J56" s="81">
        <v>5569344054</v>
      </c>
      <c r="K56" s="71"/>
      <c r="L56" s="81">
        <v>0</v>
      </c>
      <c r="M56" s="71"/>
      <c r="N56" s="81">
        <v>0</v>
      </c>
      <c r="O56" s="71"/>
      <c r="P56" s="81">
        <v>0</v>
      </c>
      <c r="Q56" s="71"/>
      <c r="R56" s="81">
        <v>0</v>
      </c>
      <c r="S56" s="71"/>
      <c r="T56" s="81">
        <v>197000</v>
      </c>
      <c r="U56" s="71"/>
      <c r="V56" s="81">
        <v>27030</v>
      </c>
      <c r="W56" s="71"/>
      <c r="X56" s="81">
        <f t="shared" si="0"/>
        <v>7446816999</v>
      </c>
      <c r="Y56" s="71"/>
      <c r="Z56" s="81">
        <v>5293226785.5</v>
      </c>
      <c r="AB56" s="116">
        <v>0.35660559347148107</v>
      </c>
    </row>
    <row r="57" spans="1:28" ht="21.75" customHeight="1">
      <c r="A57" s="134" t="s">
        <v>53</v>
      </c>
      <c r="B57" s="134"/>
      <c r="C57" s="134"/>
      <c r="D57" s="134"/>
      <c r="E57" s="83"/>
      <c r="F57" s="80">
        <v>2150000</v>
      </c>
      <c r="G57" s="71"/>
      <c r="H57" s="81">
        <v>7445265579</v>
      </c>
      <c r="I57" s="71"/>
      <c r="J57" s="81">
        <v>5107925925</v>
      </c>
      <c r="K57" s="71"/>
      <c r="L57" s="81">
        <v>0</v>
      </c>
      <c r="M57" s="71"/>
      <c r="N57" s="81">
        <v>0</v>
      </c>
      <c r="O57" s="71"/>
      <c r="P57" s="81">
        <v>0</v>
      </c>
      <c r="Q57" s="71"/>
      <c r="R57" s="81">
        <v>0</v>
      </c>
      <c r="S57" s="71"/>
      <c r="T57" s="81">
        <v>2150000</v>
      </c>
      <c r="U57" s="71"/>
      <c r="V57" s="81">
        <v>2410</v>
      </c>
      <c r="W57" s="71"/>
      <c r="X57" s="81">
        <f t="shared" si="0"/>
        <v>7445265579</v>
      </c>
      <c r="Y57" s="71"/>
      <c r="Z57" s="81">
        <v>5150670075</v>
      </c>
      <c r="AB57" s="116">
        <v>0.34700152351353902</v>
      </c>
    </row>
    <row r="58" spans="1:28" ht="21.75" customHeight="1">
      <c r="A58" s="134" t="s">
        <v>68</v>
      </c>
      <c r="B58" s="134"/>
      <c r="C58" s="134"/>
      <c r="D58" s="134"/>
      <c r="E58" s="83"/>
      <c r="F58" s="80">
        <v>0</v>
      </c>
      <c r="G58" s="71"/>
      <c r="H58" s="81">
        <v>0</v>
      </c>
      <c r="I58" s="71"/>
      <c r="J58" s="81">
        <v>0</v>
      </c>
      <c r="K58" s="71"/>
      <c r="L58" s="81">
        <v>21000</v>
      </c>
      <c r="M58" s="71"/>
      <c r="N58" s="81">
        <v>4392692797</v>
      </c>
      <c r="O58" s="71"/>
      <c r="P58" s="81">
        <v>0</v>
      </c>
      <c r="Q58" s="71"/>
      <c r="R58" s="81">
        <v>0</v>
      </c>
      <c r="S58" s="71"/>
      <c r="T58" s="81">
        <v>21000</v>
      </c>
      <c r="U58" s="71"/>
      <c r="V58" s="81">
        <v>224650</v>
      </c>
      <c r="W58" s="71"/>
      <c r="X58" s="81">
        <f t="shared" si="0"/>
        <v>4392692797</v>
      </c>
      <c r="Y58" s="71"/>
      <c r="Z58" s="81">
        <v>4689579982.5</v>
      </c>
      <c r="AB58" s="116">
        <v>0.31593780515365188</v>
      </c>
    </row>
    <row r="59" spans="1:28" ht="21.75" customHeight="1">
      <c r="A59" s="134" t="s">
        <v>22</v>
      </c>
      <c r="B59" s="134"/>
      <c r="C59" s="134"/>
      <c r="D59" s="134"/>
      <c r="E59" s="83"/>
      <c r="F59" s="80">
        <v>1809674</v>
      </c>
      <c r="G59" s="71"/>
      <c r="H59" s="81">
        <v>3441706555</v>
      </c>
      <c r="I59" s="71"/>
      <c r="J59" s="81">
        <v>3396335358.1536002</v>
      </c>
      <c r="K59" s="71"/>
      <c r="L59" s="81">
        <v>0</v>
      </c>
      <c r="M59" s="71"/>
      <c r="N59" s="81">
        <v>0</v>
      </c>
      <c r="O59" s="71"/>
      <c r="P59" s="81">
        <v>1809674</v>
      </c>
      <c r="Q59" s="71"/>
      <c r="R59" s="81">
        <v>3441706555</v>
      </c>
      <c r="S59" s="71"/>
      <c r="T59" s="81">
        <v>0</v>
      </c>
      <c r="U59" s="71"/>
      <c r="V59" s="81">
        <v>0</v>
      </c>
      <c r="W59" s="71"/>
      <c r="X59" s="81">
        <f t="shared" si="0"/>
        <v>0</v>
      </c>
      <c r="Y59" s="71"/>
      <c r="Z59" s="81">
        <v>0</v>
      </c>
      <c r="AB59" s="116">
        <v>0</v>
      </c>
    </row>
    <row r="60" spans="1:28" ht="21.75" customHeight="1">
      <c r="A60" s="134" t="s">
        <v>26</v>
      </c>
      <c r="B60" s="134"/>
      <c r="C60" s="134"/>
      <c r="D60" s="134"/>
      <c r="E60" s="83"/>
      <c r="F60" s="80">
        <v>1562500</v>
      </c>
      <c r="G60" s="71"/>
      <c r="H60" s="81">
        <v>3288921132</v>
      </c>
      <c r="I60" s="71"/>
      <c r="J60" s="81">
        <v>3521111484.375</v>
      </c>
      <c r="K60" s="71"/>
      <c r="L60" s="81">
        <v>0</v>
      </c>
      <c r="M60" s="71"/>
      <c r="N60" s="81">
        <v>0</v>
      </c>
      <c r="O60" s="71"/>
      <c r="P60" s="81">
        <v>1562500</v>
      </c>
      <c r="Q60" s="71"/>
      <c r="R60" s="81">
        <v>3288921132</v>
      </c>
      <c r="S60" s="71"/>
      <c r="T60" s="81">
        <v>0</v>
      </c>
      <c r="U60" s="71"/>
      <c r="V60" s="81">
        <v>0</v>
      </c>
      <c r="W60" s="71"/>
      <c r="X60" s="81">
        <f t="shared" si="0"/>
        <v>0</v>
      </c>
      <c r="Y60" s="71"/>
      <c r="Z60" s="81">
        <v>0</v>
      </c>
      <c r="AB60" s="116">
        <v>0</v>
      </c>
    </row>
    <row r="61" spans="1:28" ht="21.75" customHeight="1">
      <c r="A61" s="134" t="s">
        <v>54</v>
      </c>
      <c r="B61" s="134"/>
      <c r="C61" s="134"/>
      <c r="D61" s="134"/>
      <c r="E61" s="83"/>
      <c r="F61" s="80">
        <v>400000</v>
      </c>
      <c r="G61" s="71"/>
      <c r="H61" s="81">
        <v>5613455243</v>
      </c>
      <c r="I61" s="71"/>
      <c r="J61" s="81">
        <v>6123348000</v>
      </c>
      <c r="K61" s="71"/>
      <c r="L61" s="81">
        <v>0</v>
      </c>
      <c r="M61" s="71"/>
      <c r="N61" s="81">
        <v>0</v>
      </c>
      <c r="O61" s="71"/>
      <c r="P61" s="81">
        <v>400000</v>
      </c>
      <c r="Q61" s="71"/>
      <c r="R61" s="81">
        <v>5613455243</v>
      </c>
      <c r="S61" s="71"/>
      <c r="T61" s="81">
        <v>0</v>
      </c>
      <c r="U61" s="71"/>
      <c r="V61" s="81">
        <v>0</v>
      </c>
      <c r="W61" s="71"/>
      <c r="X61" s="81">
        <f t="shared" si="0"/>
        <v>0</v>
      </c>
      <c r="Y61" s="71"/>
      <c r="Z61" s="81">
        <v>0</v>
      </c>
      <c r="AB61" s="116">
        <v>0</v>
      </c>
    </row>
    <row r="62" spans="1:28" ht="21.75" customHeight="1">
      <c r="A62" s="134" t="s">
        <v>63</v>
      </c>
      <c r="B62" s="134"/>
      <c r="C62" s="134"/>
      <c r="D62" s="134"/>
      <c r="E62" s="83"/>
      <c r="F62" s="80">
        <v>125000</v>
      </c>
      <c r="G62" s="71"/>
      <c r="H62" s="82">
        <v>2252668564</v>
      </c>
      <c r="I62" s="71"/>
      <c r="J62" s="82">
        <v>2739850312.5</v>
      </c>
      <c r="K62" s="71"/>
      <c r="L62" s="82">
        <v>0</v>
      </c>
      <c r="M62" s="71"/>
      <c r="N62" s="82">
        <v>0</v>
      </c>
      <c r="O62" s="71"/>
      <c r="P62" s="82">
        <v>125000</v>
      </c>
      <c r="Q62" s="71"/>
      <c r="R62" s="82">
        <v>2252668564</v>
      </c>
      <c r="S62" s="71"/>
      <c r="T62" s="82">
        <v>0</v>
      </c>
      <c r="U62" s="71"/>
      <c r="V62" s="81">
        <v>0</v>
      </c>
      <c r="W62" s="71"/>
      <c r="X62" s="81">
        <f t="shared" si="0"/>
        <v>0</v>
      </c>
      <c r="Y62" s="71"/>
      <c r="Z62" s="82">
        <v>0</v>
      </c>
      <c r="AB62" s="116">
        <v>0</v>
      </c>
    </row>
    <row r="63" spans="1:28" ht="21.75" customHeight="1" thickBot="1">
      <c r="A63" s="84" t="s">
        <v>72</v>
      </c>
      <c r="B63" s="84"/>
      <c r="C63" s="84"/>
      <c r="D63" s="84"/>
      <c r="E63" s="71"/>
      <c r="F63" s="76">
        <f>SUM(F10:F62)</f>
        <v>449640169</v>
      </c>
      <c r="G63" s="71"/>
      <c r="H63" s="76">
        <f>SUM(G10:H62)</f>
        <v>1280353034394</v>
      </c>
      <c r="I63" s="71"/>
      <c r="J63" s="76">
        <f>SUM(I10:J62)</f>
        <v>1194995906543.0269</v>
      </c>
      <c r="K63" s="71"/>
      <c r="L63" s="76">
        <f>SUM(K10:L62)</f>
        <v>14911000</v>
      </c>
      <c r="M63" s="71"/>
      <c r="N63" s="76">
        <f>SUM(M10:N62)</f>
        <v>73606524200</v>
      </c>
      <c r="O63" s="71"/>
      <c r="P63" s="76">
        <f>SUM(O10:P62)</f>
        <v>35740474</v>
      </c>
      <c r="Q63" s="71"/>
      <c r="R63" s="76">
        <f>SUM(Q10:R62)</f>
        <v>45907377664</v>
      </c>
      <c r="S63" s="71"/>
      <c r="T63" s="76">
        <f>SUM(S10:T62)</f>
        <v>428810695</v>
      </c>
      <c r="U63" s="71"/>
      <c r="V63" s="75"/>
      <c r="W63" s="71"/>
      <c r="X63" s="76">
        <f>SUM(X10:X62)</f>
        <v>1308052180930</v>
      </c>
      <c r="Y63" s="71"/>
      <c r="Z63" s="76">
        <f>SUM(Z10:Z62)</f>
        <v>1294600937928.2024</v>
      </c>
      <c r="AB63" s="17">
        <f>SUM(AB10:AB62)</f>
        <v>87.217486513760562</v>
      </c>
    </row>
    <row r="64" spans="1:28" ht="12.75" customHeight="1" thickTop="1">
      <c r="V64" s="70"/>
    </row>
    <row r="68" spans="22:22" ht="12.75" customHeight="1">
      <c r="V68" s="70"/>
    </row>
  </sheetData>
  <mergeCells count="61">
    <mergeCell ref="A62:D62"/>
    <mergeCell ref="F7:J7"/>
    <mergeCell ref="T7:AB7"/>
    <mergeCell ref="L7:R7"/>
    <mergeCell ref="L8:N8"/>
    <mergeCell ref="P8:R8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48:D48"/>
    <mergeCell ref="A49:D49"/>
    <mergeCell ref="A50:D50"/>
    <mergeCell ref="A51:D51"/>
    <mergeCell ref="A43:D43"/>
    <mergeCell ref="A44:D44"/>
    <mergeCell ref="A45:D45"/>
    <mergeCell ref="A46:D46"/>
    <mergeCell ref="A47:D47"/>
    <mergeCell ref="A59:D59"/>
    <mergeCell ref="A60:D60"/>
    <mergeCell ref="A61:D61"/>
    <mergeCell ref="A52:D52"/>
    <mergeCell ref="A53:D53"/>
    <mergeCell ref="A54:D54"/>
    <mergeCell ref="A55:D55"/>
    <mergeCell ref="A56:D56"/>
    <mergeCell ref="A57:D57"/>
    <mergeCell ref="A58:D58"/>
    <mergeCell ref="A42:D42"/>
    <mergeCell ref="A33:D33"/>
    <mergeCell ref="A34:D34"/>
    <mergeCell ref="A35:D35"/>
    <mergeCell ref="A36:D36"/>
    <mergeCell ref="A37:D37"/>
    <mergeCell ref="A38:D38"/>
    <mergeCell ref="A39:D39"/>
    <mergeCell ref="A30:D30"/>
    <mergeCell ref="A31:D31"/>
    <mergeCell ref="A32:D32"/>
    <mergeCell ref="A40:D40"/>
    <mergeCell ref="A41:D41"/>
    <mergeCell ref="A1:AB1"/>
    <mergeCell ref="A2:AB2"/>
    <mergeCell ref="A3:AB3"/>
    <mergeCell ref="A28:D28"/>
    <mergeCell ref="A29:D29"/>
    <mergeCell ref="A25:D25"/>
    <mergeCell ref="A26:D26"/>
    <mergeCell ref="A27:D27"/>
    <mergeCell ref="A20:D20"/>
    <mergeCell ref="A21:D21"/>
    <mergeCell ref="A22:D22"/>
    <mergeCell ref="A23:D23"/>
    <mergeCell ref="A24:D24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8F6C-5F72-4BAB-A51B-6440F383D291}">
  <sheetPr codeName="Sheet2"/>
  <dimension ref="A1:AX23"/>
  <sheetViews>
    <sheetView rightToLeft="1" zoomScaleNormal="100" zoomScaleSheetLayoutView="100" workbookViewId="0">
      <selection activeCell="V19" sqref="V19"/>
    </sheetView>
  </sheetViews>
  <sheetFormatPr defaultRowHeight="18"/>
  <cols>
    <col min="1" max="1" width="6.42578125" style="22" bestFit="1" customWidth="1"/>
    <col min="2" max="2" width="43" style="22" customWidth="1"/>
    <col min="3" max="3" width="1.42578125" style="22" hidden="1" customWidth="1"/>
    <col min="4" max="4" width="12.85546875" style="22" hidden="1" customWidth="1"/>
    <col min="5" max="5" width="1.42578125" style="22" hidden="1" customWidth="1"/>
    <col min="6" max="6" width="8.5703125" style="22" hidden="1" customWidth="1"/>
    <col min="7" max="7" width="1.42578125" style="22" hidden="1" customWidth="1"/>
    <col min="8" max="8" width="11.42578125" style="22" hidden="1" customWidth="1"/>
    <col min="9" max="9" width="1.42578125" style="22" hidden="1" customWidth="1"/>
    <col min="10" max="10" width="11.42578125" style="22" hidden="1" customWidth="1"/>
    <col min="11" max="11" width="1.42578125" style="22" hidden="1" customWidth="1"/>
    <col min="12" max="12" width="11.42578125" style="22" hidden="1" customWidth="1"/>
    <col min="13" max="13" width="1.42578125" style="22" hidden="1" customWidth="1"/>
    <col min="14" max="14" width="7.140625" style="22" hidden="1" customWidth="1"/>
    <col min="15" max="15" width="1.42578125" style="22" hidden="1" customWidth="1"/>
    <col min="16" max="16" width="12.28515625" style="22" hidden="1" customWidth="1"/>
    <col min="17" max="17" width="1.42578125" style="22" customWidth="1"/>
    <col min="18" max="18" width="6.5703125" style="22" bestFit="1" customWidth="1"/>
    <col min="19" max="19" width="1.42578125" style="22" customWidth="1"/>
    <col min="20" max="20" width="19.28515625" style="22" bestFit="1" customWidth="1"/>
    <col min="21" max="21" width="1.42578125" style="22" customWidth="1"/>
    <col min="22" max="22" width="16.42578125" style="22" bestFit="1" customWidth="1"/>
    <col min="23" max="23" width="1.42578125" style="22" customWidth="1"/>
    <col min="24" max="24" width="6.7109375" style="22" bestFit="1" customWidth="1"/>
    <col min="25" max="25" width="15.7109375" style="48" bestFit="1" customWidth="1"/>
    <col min="26" max="26" width="1.42578125" style="22" customWidth="1"/>
    <col min="27" max="27" width="5.5703125" style="22" bestFit="1" customWidth="1"/>
    <col min="28" max="28" width="8.85546875" style="22" bestFit="1" customWidth="1"/>
    <col min="29" max="29" width="1.42578125" style="22" customWidth="1"/>
    <col min="30" max="30" width="10" style="22" bestFit="1" customWidth="1"/>
    <col min="31" max="31" width="1.42578125" style="22" customWidth="1"/>
    <col min="32" max="32" width="14.28515625" style="22" bestFit="1" customWidth="1"/>
    <col min="33" max="33" width="1.42578125" style="22" customWidth="1"/>
    <col min="34" max="34" width="15.7109375" style="22" bestFit="1" customWidth="1"/>
    <col min="35" max="35" width="1.42578125" style="22" customWidth="1"/>
    <col min="36" max="36" width="15.7109375" style="22" bestFit="1" customWidth="1"/>
    <col min="37" max="37" width="1.42578125" style="22" customWidth="1"/>
    <col min="38" max="38" width="16.7109375" style="50" bestFit="1" customWidth="1"/>
    <col min="39" max="39" width="18" style="22" bestFit="1" customWidth="1"/>
    <col min="40" max="16384" width="9.140625" style="22"/>
  </cols>
  <sheetData>
    <row r="1" spans="1:50" ht="25.5">
      <c r="B1" s="138" t="s">
        <v>0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</row>
    <row r="2" spans="1:50" ht="25.5">
      <c r="B2" s="138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</row>
    <row r="3" spans="1:50" ht="25.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</row>
    <row r="5" spans="1:50" customFormat="1" ht="24">
      <c r="A5" s="24" t="s">
        <v>75</v>
      </c>
      <c r="B5" s="24" t="s">
        <v>210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7" spans="1:50" ht="21">
      <c r="F7" s="139" t="s">
        <v>211</v>
      </c>
      <c r="G7" s="140"/>
      <c r="H7" s="140"/>
      <c r="I7" s="140"/>
      <c r="J7" s="140"/>
      <c r="K7" s="140"/>
      <c r="L7" s="140"/>
      <c r="M7" s="140"/>
      <c r="N7" s="140"/>
      <c r="O7" s="140"/>
      <c r="P7" s="140"/>
      <c r="R7" s="139" t="s">
        <v>213</v>
      </c>
      <c r="S7" s="140"/>
      <c r="T7" s="140"/>
      <c r="U7" s="140"/>
      <c r="V7" s="140"/>
      <c r="X7" s="139" t="s">
        <v>212</v>
      </c>
      <c r="Y7" s="140"/>
      <c r="Z7" s="140"/>
      <c r="AA7" s="140"/>
      <c r="AB7" s="140"/>
      <c r="AD7" s="139" t="s">
        <v>247</v>
      </c>
      <c r="AE7" s="140"/>
      <c r="AF7" s="140"/>
      <c r="AG7" s="140"/>
      <c r="AH7" s="140"/>
      <c r="AI7" s="140"/>
      <c r="AJ7" s="140"/>
      <c r="AK7" s="140"/>
      <c r="AL7" s="140"/>
      <c r="AM7" s="26"/>
    </row>
    <row r="8" spans="1:50" ht="18.75">
      <c r="A8" s="141" t="s">
        <v>214</v>
      </c>
      <c r="B8" s="141"/>
      <c r="D8" s="152" t="s">
        <v>215</v>
      </c>
      <c r="F8" s="143" t="s">
        <v>216</v>
      </c>
      <c r="H8" s="143" t="s">
        <v>217</v>
      </c>
      <c r="J8" s="137" t="s">
        <v>218</v>
      </c>
      <c r="L8" s="137" t="s">
        <v>219</v>
      </c>
      <c r="N8" s="137" t="s">
        <v>220</v>
      </c>
      <c r="P8" s="137" t="s">
        <v>221</v>
      </c>
      <c r="R8" s="141" t="s">
        <v>222</v>
      </c>
      <c r="T8" s="141" t="s">
        <v>223</v>
      </c>
      <c r="V8" s="141" t="s">
        <v>224</v>
      </c>
      <c r="X8" s="141" t="s">
        <v>225</v>
      </c>
      <c r="Y8" s="150"/>
      <c r="AA8" s="141" t="s">
        <v>226</v>
      </c>
      <c r="AB8" s="150"/>
      <c r="AD8" s="141" t="s">
        <v>222</v>
      </c>
      <c r="AF8" s="143" t="s">
        <v>227</v>
      </c>
      <c r="AH8" s="141" t="s">
        <v>223</v>
      </c>
      <c r="AJ8" s="141" t="s">
        <v>224</v>
      </c>
      <c r="AL8" s="144" t="s">
        <v>228</v>
      </c>
    </row>
    <row r="9" spans="1:50" ht="18.75">
      <c r="A9" s="141"/>
      <c r="B9" s="141"/>
      <c r="D9" s="152"/>
      <c r="F9" s="142"/>
      <c r="H9" s="142"/>
      <c r="J9" s="137"/>
      <c r="L9" s="137"/>
      <c r="N9" s="151"/>
      <c r="P9" s="151"/>
      <c r="R9" s="142"/>
      <c r="T9" s="142"/>
      <c r="V9" s="142"/>
      <c r="X9" s="27" t="s">
        <v>222</v>
      </c>
      <c r="Y9" s="28" t="s">
        <v>223</v>
      </c>
      <c r="AA9" s="27" t="s">
        <v>222</v>
      </c>
      <c r="AB9" s="27" t="s">
        <v>229</v>
      </c>
      <c r="AD9" s="142"/>
      <c r="AF9" s="142"/>
      <c r="AH9" s="142"/>
      <c r="AJ9" s="142"/>
      <c r="AL9" s="145"/>
      <c r="AM9" s="29"/>
    </row>
    <row r="10" spans="1:50" ht="18.75">
      <c r="A10" s="146" t="s">
        <v>230</v>
      </c>
      <c r="B10" s="146"/>
      <c r="C10" s="30"/>
      <c r="D10" s="31" t="s">
        <v>231</v>
      </c>
      <c r="F10" s="32" t="s">
        <v>232</v>
      </c>
      <c r="H10" s="32" t="s">
        <v>233</v>
      </c>
      <c r="J10" s="32" t="s">
        <v>234</v>
      </c>
      <c r="L10" s="33">
        <v>0</v>
      </c>
      <c r="N10" s="33">
        <v>0</v>
      </c>
      <c r="O10" s="34"/>
      <c r="P10" s="34">
        <v>0</v>
      </c>
      <c r="R10" s="35">
        <v>5443</v>
      </c>
      <c r="T10" s="66">
        <v>30044819211</v>
      </c>
      <c r="U10" s="66"/>
      <c r="V10" s="66">
        <v>30419570221.212799</v>
      </c>
      <c r="X10" s="35">
        <v>2251</v>
      </c>
      <c r="Y10" s="35">
        <v>12991526927</v>
      </c>
      <c r="AA10" s="36">
        <v>0</v>
      </c>
      <c r="AB10" s="36">
        <v>0</v>
      </c>
      <c r="AC10" s="32"/>
      <c r="AD10" s="35">
        <v>7694</v>
      </c>
      <c r="AE10" s="37"/>
      <c r="AF10" s="35">
        <v>5750128</v>
      </c>
      <c r="AG10" s="37"/>
      <c r="AH10" s="35">
        <v>43036346138</v>
      </c>
      <c r="AI10" s="37"/>
      <c r="AJ10" s="35">
        <v>44135305268.403198</v>
      </c>
      <c r="AK10" s="37"/>
      <c r="AL10" s="38">
        <v>2.9734030613232463</v>
      </c>
    </row>
    <row r="11" spans="1:50" ht="21.75" thickBot="1">
      <c r="A11" s="147" t="s">
        <v>72</v>
      </c>
      <c r="B11" s="147" t="s">
        <v>235</v>
      </c>
      <c r="R11" s="42">
        <f>SUM(R10)</f>
        <v>5443</v>
      </c>
      <c r="T11" s="65">
        <f>SUM(T10)</f>
        <v>30044819211</v>
      </c>
      <c r="U11" s="66"/>
      <c r="V11" s="65">
        <f>SUM(V10)</f>
        <v>30419570221.212799</v>
      </c>
      <c r="X11" s="40">
        <f>SUM(X10:$X$10)</f>
        <v>2251</v>
      </c>
      <c r="Y11" s="40">
        <f>SUM(Y10)</f>
        <v>12991526927</v>
      </c>
      <c r="AA11" s="41">
        <f>SUM(AA10:$AA$10)</f>
        <v>0</v>
      </c>
      <c r="AB11" s="41">
        <f>SUM(AB10:AB10)</f>
        <v>0</v>
      </c>
      <c r="AD11" s="130">
        <f>SUM(AD10)</f>
        <v>7694</v>
      </c>
      <c r="AF11" s="35"/>
      <c r="AH11" s="42">
        <f>SUM(AH10:$AH$10)</f>
        <v>43036346138</v>
      </c>
      <c r="AJ11" s="40">
        <f>SUM(AJ10:$AJ$10)</f>
        <v>44135305268.403198</v>
      </c>
      <c r="AL11" s="43">
        <f>SUM(AL10)</f>
        <v>2.9734030613232463</v>
      </c>
      <c r="AM11" s="39"/>
    </row>
    <row r="12" spans="1:50" ht="19.5" thickTop="1">
      <c r="R12" s="35"/>
      <c r="T12" s="44"/>
      <c r="V12" s="45"/>
      <c r="X12" s="45"/>
      <c r="Y12" s="46"/>
      <c r="AA12" s="45"/>
      <c r="AB12" s="45"/>
      <c r="AD12" s="35"/>
      <c r="AF12" s="35"/>
      <c r="AH12" s="44"/>
      <c r="AJ12" s="45"/>
      <c r="AL12" s="47"/>
    </row>
    <row r="13" spans="1:50" ht="18.75" customHeight="1">
      <c r="E13" s="39"/>
      <c r="I13" s="49"/>
      <c r="M13" s="50"/>
      <c r="N13" s="39"/>
      <c r="Y13" s="22"/>
      <c r="AL13" s="22"/>
    </row>
    <row r="14" spans="1:50" ht="18.75" customHeight="1">
      <c r="A14" s="148"/>
      <c r="B14" s="148"/>
      <c r="C14" s="148"/>
      <c r="D14"/>
      <c r="E14" s="149"/>
      <c r="F14" s="149"/>
      <c r="G14"/>
      <c r="H14" s="9"/>
      <c r="I14"/>
      <c r="J14" s="9"/>
      <c r="K14"/>
      <c r="L14" s="9"/>
      <c r="M14"/>
      <c r="N14" s="9"/>
      <c r="O14"/>
      <c r="P14" s="9"/>
      <c r="Q14"/>
      <c r="R14" s="9"/>
      <c r="S14"/>
      <c r="T14" s="9"/>
      <c r="U14"/>
      <c r="V14" s="9"/>
      <c r="W14"/>
      <c r="X14" s="9"/>
      <c r="Y14"/>
      <c r="Z14" s="9"/>
      <c r="AA14"/>
      <c r="AB14" s="20"/>
      <c r="AH14" s="39"/>
    </row>
    <row r="15" spans="1:50">
      <c r="T15" s="51"/>
      <c r="V15" s="51"/>
      <c r="X15" s="26"/>
      <c r="Y15" s="51"/>
      <c r="AF15" s="52"/>
      <c r="AH15" s="51"/>
      <c r="AJ15" s="26"/>
    </row>
    <row r="16" spans="1:50">
      <c r="T16" s="51"/>
      <c r="V16" s="51"/>
      <c r="X16" s="26"/>
      <c r="Y16" s="51"/>
      <c r="AA16" s="39"/>
      <c r="AB16" s="52"/>
      <c r="AD16" s="39"/>
      <c r="AF16" s="39"/>
      <c r="AH16" s="53"/>
      <c r="AJ16" s="26"/>
    </row>
    <row r="17" spans="20:39">
      <c r="V17" s="26"/>
      <c r="X17" s="26"/>
      <c r="AB17" s="39"/>
      <c r="AF17" s="39"/>
      <c r="AH17" s="51"/>
      <c r="AJ17" s="51"/>
      <c r="AM17" s="51"/>
    </row>
    <row r="18" spans="20:39">
      <c r="T18" s="51"/>
      <c r="V18" s="51"/>
      <c r="X18" s="26"/>
      <c r="AB18" s="52"/>
      <c r="AF18" s="39"/>
      <c r="AH18" s="51"/>
      <c r="AJ18" s="51"/>
      <c r="AM18" s="51"/>
    </row>
    <row r="19" spans="20:39">
      <c r="T19" s="51"/>
      <c r="V19" s="51"/>
      <c r="X19" s="26"/>
      <c r="AH19" s="54"/>
      <c r="AJ19" s="26"/>
      <c r="AM19" s="26"/>
    </row>
    <row r="20" spans="20:39">
      <c r="T20" s="51"/>
      <c r="V20" s="51"/>
      <c r="X20" s="26"/>
      <c r="AM20" s="26"/>
    </row>
    <row r="21" spans="20:39">
      <c r="T21" s="51"/>
      <c r="V21" s="51"/>
      <c r="X21" s="26"/>
      <c r="AF21" s="55"/>
      <c r="AH21" s="48"/>
    </row>
    <row r="22" spans="20:39">
      <c r="V22" s="52"/>
      <c r="AH22" s="55"/>
    </row>
    <row r="23" spans="20:39">
      <c r="T23" s="26"/>
    </row>
  </sheetData>
  <mergeCells count="30">
    <mergeCell ref="A10:B10"/>
    <mergeCell ref="A11:B11"/>
    <mergeCell ref="A14:C14"/>
    <mergeCell ref="E14:F14"/>
    <mergeCell ref="AA8:AB8"/>
    <mergeCell ref="N8:N9"/>
    <mergeCell ref="P8:P9"/>
    <mergeCell ref="R8:R9"/>
    <mergeCell ref="T8:T9"/>
    <mergeCell ref="V8:V9"/>
    <mergeCell ref="X8:Y8"/>
    <mergeCell ref="A8:B9"/>
    <mergeCell ref="D8:D9"/>
    <mergeCell ref="F8:F9"/>
    <mergeCell ref="H8:H9"/>
    <mergeCell ref="J8:J9"/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D8:AD9"/>
    <mergeCell ref="AF8:AF9"/>
    <mergeCell ref="AH8:AH9"/>
    <mergeCell ref="AJ8:AJ9"/>
    <mergeCell ref="AL8:A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AL19"/>
  <sheetViews>
    <sheetView rightToLeft="1" workbookViewId="0">
      <selection activeCell="AF21" sqref="AF21"/>
    </sheetView>
  </sheetViews>
  <sheetFormatPr defaultRowHeight="12.75"/>
  <cols>
    <col min="1" max="1" width="5.140625" customWidth="1"/>
    <col min="2" max="2" width="23.85546875" customWidth="1"/>
    <col min="3" max="3" width="1.28515625" customWidth="1"/>
    <col min="4" max="4" width="11.42578125" customWidth="1"/>
    <col min="5" max="5" width="1.28515625" customWidth="1"/>
    <col min="6" max="6" width="15" customWidth="1"/>
    <col min="7" max="7" width="1.28515625" customWidth="1"/>
    <col min="8" max="8" width="11.285156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8.5703125" customWidth="1"/>
    <col min="15" max="15" width="1.28515625" customWidth="1"/>
    <col min="16" max="16" width="8.28515625" bestFit="1" customWidth="1"/>
    <col min="17" max="17" width="1.28515625" customWidth="1"/>
    <col min="18" max="18" width="14.85546875" bestFit="1" customWidth="1"/>
    <col min="19" max="19" width="1.28515625" customWidth="1"/>
    <col min="20" max="20" width="16" bestFit="1" customWidth="1"/>
    <col min="21" max="21" width="1.28515625" customWidth="1"/>
    <col min="22" max="22" width="6" customWidth="1"/>
    <col min="23" max="23" width="1.28515625" customWidth="1"/>
    <col min="24" max="24" width="9.28515625" bestFit="1" customWidth="1"/>
    <col min="25" max="25" width="1.28515625" customWidth="1"/>
    <col min="26" max="26" width="7.140625" bestFit="1" customWidth="1"/>
    <col min="27" max="27" width="1.28515625" customWidth="1"/>
    <col min="28" max="28" width="14.85546875" bestFit="1" customWidth="1"/>
    <col min="29" max="29" width="1.28515625" customWidth="1"/>
    <col min="30" max="30" width="7.140625" bestFit="1" customWidth="1"/>
    <col min="31" max="31" width="1.28515625" customWidth="1"/>
    <col min="32" max="32" width="11.28515625" customWidth="1"/>
    <col min="33" max="33" width="1.28515625" customWidth="1"/>
    <col min="34" max="34" width="14.85546875" bestFit="1" customWidth="1"/>
    <col min="35" max="35" width="1.28515625" customWidth="1"/>
    <col min="36" max="36" width="15.5703125" customWidth="1"/>
    <col min="37" max="37" width="1.28515625" customWidth="1"/>
    <col min="38" max="38" width="13.5703125" customWidth="1"/>
    <col min="39" max="39" width="0.28515625" customWidth="1"/>
  </cols>
  <sheetData>
    <row r="1" spans="1:38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38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38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1:38" ht="14.45" customHeight="1"/>
    <row r="5" spans="1:38" ht="24">
      <c r="A5" s="1" t="s">
        <v>77</v>
      </c>
      <c r="B5" s="153" t="s">
        <v>78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</row>
    <row r="6" spans="1:38" ht="21">
      <c r="A6" s="154" t="s">
        <v>79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 t="s">
        <v>7</v>
      </c>
      <c r="Q6" s="154"/>
      <c r="R6" s="154"/>
      <c r="S6" s="154"/>
      <c r="T6" s="154"/>
      <c r="V6" s="154" t="s">
        <v>8</v>
      </c>
      <c r="W6" s="154"/>
      <c r="X6" s="154"/>
      <c r="Y6" s="154"/>
      <c r="Z6" s="154"/>
      <c r="AA6" s="154"/>
      <c r="AB6" s="154"/>
      <c r="AD6" s="154" t="s">
        <v>9</v>
      </c>
      <c r="AE6" s="154"/>
      <c r="AF6" s="154"/>
      <c r="AG6" s="154"/>
      <c r="AH6" s="154"/>
      <c r="AI6" s="154"/>
      <c r="AJ6" s="154"/>
      <c r="AK6" s="154"/>
      <c r="AL6" s="154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56" t="s">
        <v>10</v>
      </c>
      <c r="W7" s="156"/>
      <c r="X7" s="156"/>
      <c r="Y7" s="3"/>
      <c r="Z7" s="156" t="s">
        <v>11</v>
      </c>
      <c r="AA7" s="156"/>
      <c r="AB7" s="156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54" t="s">
        <v>80</v>
      </c>
      <c r="B8" s="154"/>
      <c r="D8" s="18" t="s">
        <v>81</v>
      </c>
      <c r="F8" s="18" t="s">
        <v>82</v>
      </c>
      <c r="H8" s="18" t="s">
        <v>83</v>
      </c>
      <c r="J8" s="18" t="s">
        <v>84</v>
      </c>
      <c r="L8" s="2" t="s">
        <v>85</v>
      </c>
      <c r="N8" s="18" t="s">
        <v>74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19" t="s">
        <v>14</v>
      </c>
      <c r="Z8" s="4" t="s">
        <v>13</v>
      </c>
      <c r="AA8" s="3"/>
      <c r="AB8" s="4" t="s">
        <v>16</v>
      </c>
      <c r="AD8" s="2" t="s">
        <v>13</v>
      </c>
      <c r="AF8" s="18" t="s">
        <v>17</v>
      </c>
      <c r="AH8" s="2" t="s">
        <v>14</v>
      </c>
      <c r="AJ8" s="2" t="s">
        <v>15</v>
      </c>
      <c r="AL8" s="18" t="s">
        <v>18</v>
      </c>
    </row>
    <row r="9" spans="1:38" ht="21.75" customHeight="1">
      <c r="A9" s="157" t="s">
        <v>86</v>
      </c>
      <c r="B9" s="157"/>
      <c r="D9" s="5" t="s">
        <v>87</v>
      </c>
      <c r="F9" s="5" t="s">
        <v>87</v>
      </c>
      <c r="H9" s="5" t="s">
        <v>88</v>
      </c>
      <c r="J9" s="5" t="s">
        <v>89</v>
      </c>
      <c r="L9" s="7">
        <v>0</v>
      </c>
      <c r="N9" s="7">
        <v>0</v>
      </c>
      <c r="P9" s="6">
        <v>70000</v>
      </c>
      <c r="R9" s="6">
        <v>38086901990</v>
      </c>
      <c r="T9" s="6">
        <v>38348848011</v>
      </c>
      <c r="V9" s="6">
        <v>0</v>
      </c>
      <c r="X9" s="6">
        <v>0</v>
      </c>
      <c r="Z9" s="6">
        <v>0</v>
      </c>
      <c r="AB9" s="6">
        <v>0</v>
      </c>
      <c r="AD9" s="6">
        <v>70000</v>
      </c>
      <c r="AF9" s="6">
        <v>582770</v>
      </c>
      <c r="AH9" s="6">
        <v>38086901990</v>
      </c>
      <c r="AJ9" s="6">
        <v>40786506105</v>
      </c>
      <c r="AL9" s="7">
        <v>2.7477938891726161</v>
      </c>
    </row>
    <row r="10" spans="1:38" ht="21.75" customHeight="1">
      <c r="A10" s="158" t="s">
        <v>90</v>
      </c>
      <c r="B10" s="158"/>
      <c r="D10" s="11" t="s">
        <v>87</v>
      </c>
      <c r="F10" s="11" t="s">
        <v>87</v>
      </c>
      <c r="H10" s="11" t="s">
        <v>91</v>
      </c>
      <c r="J10" s="11" t="s">
        <v>92</v>
      </c>
      <c r="L10" s="14">
        <v>26</v>
      </c>
      <c r="N10" s="69">
        <v>26</v>
      </c>
      <c r="P10" s="13">
        <v>30900</v>
      </c>
      <c r="R10" s="13">
        <v>28927642185</v>
      </c>
      <c r="T10" s="13">
        <v>29009841013</v>
      </c>
      <c r="V10" s="13">
        <v>0</v>
      </c>
      <c r="X10" s="13">
        <v>0</v>
      </c>
      <c r="Z10" s="13">
        <v>21305</v>
      </c>
      <c r="AB10" s="13">
        <v>19996443739</v>
      </c>
      <c r="AD10" s="13">
        <v>9595</v>
      </c>
      <c r="AF10" s="68">
        <v>938100</v>
      </c>
      <c r="AH10" s="13">
        <v>8982547792</v>
      </c>
      <c r="AJ10" s="13">
        <v>8999438056</v>
      </c>
      <c r="AL10" s="21">
        <v>0.60629368038055165</v>
      </c>
    </row>
    <row r="11" spans="1:38" ht="21.75" customHeight="1">
      <c r="A11" s="155" t="s">
        <v>72</v>
      </c>
      <c r="B11" s="155"/>
      <c r="D11" s="16"/>
      <c r="F11" s="16"/>
      <c r="H11" s="16"/>
      <c r="J11" s="16"/>
      <c r="L11" s="16"/>
      <c r="N11" s="68"/>
      <c r="P11" s="16">
        <v>100900</v>
      </c>
      <c r="R11" s="16">
        <v>67014544175</v>
      </c>
      <c r="T11" s="16">
        <v>67358689024</v>
      </c>
      <c r="V11" s="16">
        <v>0</v>
      </c>
      <c r="X11" s="16">
        <v>0</v>
      </c>
      <c r="Z11" s="16">
        <v>21305</v>
      </c>
      <c r="AB11" s="16">
        <v>19996443739</v>
      </c>
      <c r="AD11" s="16">
        <v>79595</v>
      </c>
      <c r="AF11" s="68"/>
      <c r="AH11" s="16">
        <v>47069449782</v>
      </c>
      <c r="AJ11" s="16">
        <v>49785944161</v>
      </c>
      <c r="AL11" s="17">
        <v>3.39</v>
      </c>
    </row>
    <row r="12" spans="1:38">
      <c r="N12" s="70"/>
      <c r="AF12" s="70"/>
    </row>
    <row r="13" spans="1:38">
      <c r="N13" s="70"/>
    </row>
    <row r="19" spans="38:38">
      <c r="AL19" s="70"/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L20"/>
  <sheetViews>
    <sheetView rightToLeft="1" workbookViewId="0">
      <selection activeCell="R9" sqref="R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1" bestFit="1" customWidth="1"/>
    <col min="13" max="13" width="0.28515625" customWidth="1"/>
  </cols>
  <sheetData>
    <row r="1" spans="1:12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4.45" customHeight="1"/>
    <row r="5" spans="1:12" ht="24">
      <c r="A5" s="1" t="s">
        <v>93</v>
      </c>
      <c r="B5" s="153" t="s">
        <v>94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2" ht="21">
      <c r="D6" s="2" t="s">
        <v>7</v>
      </c>
      <c r="F6" s="154" t="s">
        <v>8</v>
      </c>
      <c r="G6" s="154"/>
      <c r="H6" s="154"/>
      <c r="J6" s="160" t="s">
        <v>9</v>
      </c>
      <c r="K6" s="160"/>
      <c r="L6" s="160"/>
    </row>
    <row r="7" spans="1:12" ht="14.45" customHeight="1">
      <c r="D7" s="3"/>
      <c r="F7" s="3"/>
      <c r="G7" s="3"/>
      <c r="H7" s="3"/>
      <c r="J7" s="70"/>
    </row>
    <row r="8" spans="1:12" ht="42">
      <c r="A8" s="154" t="s">
        <v>95</v>
      </c>
      <c r="B8" s="154"/>
      <c r="D8" s="2" t="s">
        <v>96</v>
      </c>
      <c r="F8" s="2" t="s">
        <v>97</v>
      </c>
      <c r="H8" s="2" t="s">
        <v>98</v>
      </c>
      <c r="J8" s="2" t="s">
        <v>96</v>
      </c>
      <c r="L8" s="18" t="s">
        <v>18</v>
      </c>
    </row>
    <row r="9" spans="1:12" ht="21.75" customHeight="1">
      <c r="A9" s="157" t="s">
        <v>240</v>
      </c>
      <c r="B9" s="157"/>
      <c r="D9" s="6">
        <v>36377161988</v>
      </c>
      <c r="F9" s="6">
        <v>84641034875</v>
      </c>
      <c r="H9" s="6">
        <v>80243781683</v>
      </c>
      <c r="J9" s="6">
        <v>40774415180</v>
      </c>
      <c r="L9" s="7">
        <v>2.746979321488296</v>
      </c>
    </row>
    <row r="10" spans="1:12" ht="21.75" customHeight="1">
      <c r="A10" s="148" t="s">
        <v>242</v>
      </c>
      <c r="B10" s="148"/>
      <c r="D10" s="9">
        <v>42671995</v>
      </c>
      <c r="F10" s="9">
        <v>173005</v>
      </c>
      <c r="H10" s="9">
        <v>574000</v>
      </c>
      <c r="J10" s="9">
        <v>42271000</v>
      </c>
      <c r="L10" s="69">
        <v>2.8478044966684861E-3</v>
      </c>
    </row>
    <row r="11" spans="1:12" ht="21.75" customHeight="1">
      <c r="A11" s="159" t="s">
        <v>243</v>
      </c>
      <c r="B11" s="159"/>
      <c r="D11" s="68">
        <v>0</v>
      </c>
      <c r="E11" s="70"/>
      <c r="F11" s="68">
        <v>2030325</v>
      </c>
      <c r="G11" s="70"/>
      <c r="H11" s="68">
        <v>2574000</v>
      </c>
      <c r="I11" s="70"/>
      <c r="J11" s="68">
        <v>6887003</v>
      </c>
      <c r="L11" s="69">
        <v>4.6397856951501862E-4</v>
      </c>
    </row>
    <row r="12" spans="1:12" ht="21.75" customHeight="1">
      <c r="A12" s="158" t="s">
        <v>241</v>
      </c>
      <c r="B12" s="158"/>
      <c r="D12" s="9">
        <v>930000</v>
      </c>
      <c r="F12" s="9">
        <v>3566</v>
      </c>
      <c r="H12" s="9">
        <v>60000</v>
      </c>
      <c r="J12" s="9">
        <v>873566</v>
      </c>
      <c r="L12" s="69">
        <v>5.8852290765222079E-5</v>
      </c>
    </row>
    <row r="13" spans="1:12" ht="21.75" customHeight="1" thickBot="1">
      <c r="A13" s="155" t="s">
        <v>72</v>
      </c>
      <c r="B13" s="155"/>
      <c r="D13" s="16">
        <f>SUM(D9:D12)</f>
        <v>36420763983</v>
      </c>
      <c r="F13" s="16">
        <f>SUM(F9:F12)</f>
        <v>84643241771</v>
      </c>
      <c r="H13" s="16">
        <f>SUM(H9:H12)</f>
        <v>80246989683</v>
      </c>
      <c r="J13" s="16">
        <f>SUM(J9:J12)</f>
        <v>40824446749</v>
      </c>
      <c r="L13" s="17">
        <v>0</v>
      </c>
    </row>
    <row r="20" spans="11:11">
      <c r="K20" s="70"/>
    </row>
  </sheetData>
  <mergeCells count="12">
    <mergeCell ref="A12:B12"/>
    <mergeCell ref="A11:B11"/>
    <mergeCell ref="A13:B13"/>
    <mergeCell ref="J6:L6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N21"/>
  <sheetViews>
    <sheetView rightToLeft="1" workbookViewId="0">
      <selection activeCell="L27" sqref="L27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4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4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4" ht="14.45" customHeight="1"/>
    <row r="5" spans="1:14" ht="24">
      <c r="A5" s="1" t="s">
        <v>100</v>
      </c>
      <c r="B5" s="153" t="s">
        <v>101</v>
      </c>
      <c r="C5" s="153"/>
      <c r="D5" s="153"/>
      <c r="E5" s="153"/>
      <c r="F5" s="153"/>
      <c r="G5" s="153"/>
      <c r="H5" s="153"/>
      <c r="I5" s="153"/>
      <c r="J5" s="153"/>
    </row>
    <row r="7" spans="1:14" ht="14.45" customHeight="1">
      <c r="A7" s="154" t="s">
        <v>102</v>
      </c>
      <c r="B7" s="154"/>
      <c r="D7" s="2" t="s">
        <v>103</v>
      </c>
      <c r="F7" s="2" t="s">
        <v>96</v>
      </c>
      <c r="H7" s="2" t="s">
        <v>104</v>
      </c>
      <c r="J7" s="2" t="s">
        <v>105</v>
      </c>
    </row>
    <row r="8" spans="1:14" ht="21.75" customHeight="1">
      <c r="A8" s="157" t="s">
        <v>106</v>
      </c>
      <c r="B8" s="157"/>
      <c r="D8" s="5" t="s">
        <v>107</v>
      </c>
      <c r="F8" s="72">
        <f>'درآمد سرمایه گذاری در سهام'!T82</f>
        <v>-28585190117</v>
      </c>
      <c r="H8" s="90">
        <v>195.30804804380574</v>
      </c>
      <c r="I8" s="88"/>
      <c r="J8" s="90">
        <v>-192.57891451187851</v>
      </c>
    </row>
    <row r="9" spans="1:14" ht="21.75" customHeight="1">
      <c r="A9" s="159" t="s">
        <v>108</v>
      </c>
      <c r="B9" s="159"/>
      <c r="D9" s="8" t="s">
        <v>109</v>
      </c>
      <c r="F9" s="73">
        <f>'درآمد سرمایه گذاری در صندوق'!U10</f>
        <v>8217221</v>
      </c>
      <c r="H9" s="117">
        <v>-5.6144086755614053E-2</v>
      </c>
      <c r="I9" s="88"/>
      <c r="J9" s="117">
        <v>5.5359558358966457E-2</v>
      </c>
    </row>
    <row r="10" spans="1:14" ht="21.75" customHeight="1">
      <c r="A10" s="148" t="s">
        <v>239</v>
      </c>
      <c r="B10" s="148"/>
      <c r="D10" s="8" t="s">
        <v>111</v>
      </c>
      <c r="F10" s="73">
        <f>'درآمد حاصل ازگواهی سپرده کالایی'!Q10</f>
        <v>1098959130</v>
      </c>
      <c r="H10" s="117">
        <v>-7.5086281281219209</v>
      </c>
      <c r="I10" s="88"/>
      <c r="J10" s="117">
        <v>7.4037064466629294</v>
      </c>
    </row>
    <row r="11" spans="1:14" ht="21.75" customHeight="1">
      <c r="A11" s="148" t="s">
        <v>110</v>
      </c>
      <c r="B11" s="148"/>
      <c r="D11" s="8" t="s">
        <v>113</v>
      </c>
      <c r="F11" s="73">
        <f>'درآمد سرمایه گذاری در اوراق به'!R14</f>
        <v>11708080197</v>
      </c>
      <c r="H11" s="117">
        <v>-79.995350048642337</v>
      </c>
      <c r="I11" s="88"/>
      <c r="J11" s="117">
        <v>78.877536449035631</v>
      </c>
    </row>
    <row r="12" spans="1:14" ht="21.75" customHeight="1">
      <c r="A12" s="148" t="s">
        <v>112</v>
      </c>
      <c r="B12" s="148"/>
      <c r="D12" s="67" t="s">
        <v>115</v>
      </c>
      <c r="F12" s="73">
        <f>'درآمد سپرده بانکی'!H12</f>
        <v>528740644</v>
      </c>
      <c r="H12" s="117">
        <v>-3.6126155774507271</v>
      </c>
      <c r="I12" s="88"/>
      <c r="J12" s="117">
        <v>3.5621347580009726</v>
      </c>
      <c r="N12" s="70"/>
    </row>
    <row r="13" spans="1:14" ht="21.75" customHeight="1">
      <c r="A13" s="158" t="s">
        <v>114</v>
      </c>
      <c r="B13" s="158"/>
      <c r="D13" s="113" t="s">
        <v>244</v>
      </c>
      <c r="F13" s="75">
        <f>'سایر درآمدها'!F10</f>
        <v>605241973</v>
      </c>
      <c r="H13" s="117">
        <v>-4.1353102028351207</v>
      </c>
      <c r="I13" s="88"/>
      <c r="J13" s="117">
        <v>4.0775255193440092</v>
      </c>
    </row>
    <row r="14" spans="1:14" ht="21.75" customHeight="1" thickBot="1">
      <c r="A14" s="155" t="s">
        <v>72</v>
      </c>
      <c r="B14" s="155"/>
      <c r="D14" s="16"/>
      <c r="F14" s="99">
        <f>SUM(F8:F13)</f>
        <v>-14635950952</v>
      </c>
      <c r="H14" s="17">
        <f>SUM(H8:H13)</f>
        <v>100.00000000000003</v>
      </c>
      <c r="J14" s="173">
        <f>SUM(J8:J13)</f>
        <v>-98.602651780475995</v>
      </c>
    </row>
    <row r="15" spans="1:14" ht="13.5" thickTop="1"/>
    <row r="20" spans="4:8">
      <c r="D20" s="70"/>
    </row>
    <row r="21" spans="4:8">
      <c r="H21" s="70"/>
    </row>
  </sheetData>
  <mergeCells count="12">
    <mergeCell ref="A14:B14"/>
    <mergeCell ref="A9:B9"/>
    <mergeCell ref="A8:B8"/>
    <mergeCell ref="A10:B10"/>
    <mergeCell ref="A11:B11"/>
    <mergeCell ref="A12:B12"/>
    <mergeCell ref="A13:B13"/>
    <mergeCell ref="A1:J1"/>
    <mergeCell ref="A2:J2"/>
    <mergeCell ref="A3:J3"/>
    <mergeCell ref="B5:J5"/>
    <mergeCell ref="A7:B7"/>
  </mergeCells>
  <phoneticPr fontId="17" type="noConversion"/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X89"/>
  <sheetViews>
    <sheetView rightToLeft="1" workbookViewId="0">
      <selection activeCell="Z8" sqref="Z8"/>
    </sheetView>
  </sheetViews>
  <sheetFormatPr defaultRowHeight="12.75"/>
  <cols>
    <col min="1" max="1" width="5.140625" customWidth="1"/>
    <col min="2" max="2" width="20" customWidth="1"/>
    <col min="3" max="3" width="1.28515625" customWidth="1"/>
    <col min="4" max="4" width="14.85546875" bestFit="1" customWidth="1"/>
    <col min="5" max="5" width="1.28515625" customWidth="1"/>
    <col min="6" max="6" width="15.7109375" bestFit="1" customWidth="1"/>
    <col min="7" max="7" width="1.28515625" customWidth="1"/>
    <col min="8" max="8" width="15.28515625" bestFit="1" customWidth="1"/>
    <col min="9" max="9" width="1.28515625" customWidth="1"/>
    <col min="10" max="10" width="15.7109375" bestFit="1" customWidth="1"/>
    <col min="11" max="11" width="1.28515625" customWidth="1"/>
    <col min="12" max="12" width="15.5703125" style="88" customWidth="1"/>
    <col min="13" max="13" width="1.28515625" customWidth="1"/>
    <col min="14" max="14" width="15.7109375" bestFit="1" customWidth="1"/>
    <col min="15" max="15" width="1.28515625" customWidth="1"/>
    <col min="16" max="16" width="16.28515625" bestFit="1" customWidth="1"/>
    <col min="17" max="17" width="1.28515625" customWidth="1"/>
    <col min="18" max="18" width="16.140625" bestFit="1" customWidth="1"/>
    <col min="19" max="19" width="1.28515625" customWidth="1"/>
    <col min="20" max="20" width="16.42578125" bestFit="1" customWidth="1"/>
    <col min="21" max="21" width="1.28515625" customWidth="1"/>
    <col min="22" max="22" width="15.5703125" style="88" customWidth="1"/>
    <col min="23" max="23" width="12" bestFit="1" customWidth="1"/>
  </cols>
  <sheetData>
    <row r="1" spans="1:24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4" ht="21.75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4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4" ht="14.45" customHeight="1"/>
    <row r="5" spans="1:24" ht="24">
      <c r="A5" s="1" t="s">
        <v>116</v>
      </c>
      <c r="B5" s="153" t="s">
        <v>117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</row>
    <row r="6" spans="1:24" ht="21">
      <c r="D6" s="154" t="s">
        <v>118</v>
      </c>
      <c r="E6" s="154"/>
      <c r="F6" s="154"/>
      <c r="G6" s="154"/>
      <c r="H6" s="154"/>
      <c r="I6" s="154"/>
      <c r="J6" s="154"/>
      <c r="K6" s="154"/>
      <c r="L6" s="154"/>
      <c r="N6" s="154" t="s">
        <v>119</v>
      </c>
      <c r="O6" s="154"/>
      <c r="P6" s="154"/>
      <c r="Q6" s="154"/>
      <c r="R6" s="154"/>
      <c r="S6" s="154"/>
      <c r="T6" s="154"/>
      <c r="U6" s="154"/>
      <c r="V6" s="154"/>
    </row>
    <row r="7" spans="1:24" ht="14.45" customHeight="1">
      <c r="D7" s="3"/>
      <c r="E7" s="3"/>
      <c r="F7" s="3"/>
      <c r="G7" s="3"/>
      <c r="H7" s="3"/>
      <c r="I7" s="3"/>
      <c r="J7" s="156" t="s">
        <v>72</v>
      </c>
      <c r="K7" s="156"/>
      <c r="L7" s="156"/>
      <c r="N7" s="3"/>
      <c r="O7" s="3"/>
      <c r="P7" s="3"/>
      <c r="Q7" s="3"/>
      <c r="R7" s="3"/>
      <c r="S7" s="3"/>
      <c r="T7" s="156" t="s">
        <v>72</v>
      </c>
      <c r="U7" s="156"/>
      <c r="V7" s="156"/>
    </row>
    <row r="8" spans="1:24" ht="14.45" customHeight="1">
      <c r="A8" s="154" t="s">
        <v>120</v>
      </c>
      <c r="B8" s="154"/>
      <c r="D8" s="2" t="s">
        <v>121</v>
      </c>
      <c r="F8" s="2" t="s">
        <v>122</v>
      </c>
      <c r="H8" s="2" t="s">
        <v>123</v>
      </c>
      <c r="J8" s="4" t="s">
        <v>96</v>
      </c>
      <c r="K8" s="3"/>
      <c r="L8" s="89" t="s">
        <v>104</v>
      </c>
      <c r="N8" s="2" t="s">
        <v>121</v>
      </c>
      <c r="P8" s="93" t="s">
        <v>122</v>
      </c>
      <c r="R8" s="2" t="s">
        <v>123</v>
      </c>
      <c r="T8" s="4" t="s">
        <v>96</v>
      </c>
      <c r="U8" s="3"/>
      <c r="V8" s="89" t="s">
        <v>104</v>
      </c>
    </row>
    <row r="9" spans="1:24" ht="21.75" customHeight="1">
      <c r="A9" s="134" t="s">
        <v>65</v>
      </c>
      <c r="B9" s="134"/>
      <c r="D9" s="78">
        <v>0</v>
      </c>
      <c r="E9" s="71"/>
      <c r="F9" s="78">
        <v>7900847553</v>
      </c>
      <c r="G9" s="71"/>
      <c r="H9" s="78">
        <v>0</v>
      </c>
      <c r="I9" s="71"/>
      <c r="J9" s="78">
        <v>7900847553</v>
      </c>
      <c r="K9" s="71"/>
      <c r="L9" s="94">
        <v>9.7693251316002225</v>
      </c>
      <c r="M9" s="71"/>
      <c r="N9" s="78">
        <v>13049183400</v>
      </c>
      <c r="O9" s="71"/>
      <c r="P9" s="77">
        <v>14573114223</v>
      </c>
      <c r="Q9" s="95"/>
      <c r="R9" s="78">
        <v>-7818</v>
      </c>
      <c r="S9" s="71"/>
      <c r="T9" s="78">
        <f>N9+P9+R9</f>
        <v>27622289805</v>
      </c>
      <c r="U9" s="71"/>
      <c r="V9" s="94">
        <v>-188.72904053580078</v>
      </c>
      <c r="X9" s="71"/>
    </row>
    <row r="10" spans="1:24" ht="21.75" customHeight="1">
      <c r="A10" s="134" t="s">
        <v>24</v>
      </c>
      <c r="B10" s="134"/>
      <c r="D10" s="81">
        <v>0</v>
      </c>
      <c r="E10" s="71"/>
      <c r="F10" s="81">
        <v>-7460245845</v>
      </c>
      <c r="G10" s="71"/>
      <c r="H10" s="81">
        <v>0</v>
      </c>
      <c r="I10" s="71"/>
      <c r="J10" s="81">
        <v>-7460245845</v>
      </c>
      <c r="K10" s="71"/>
      <c r="L10" s="118">
        <v>-9.2245251832255715</v>
      </c>
      <c r="M10" s="71"/>
      <c r="N10" s="81">
        <v>3062842024</v>
      </c>
      <c r="O10" s="71"/>
      <c r="P10" s="80">
        <v>13772761574</v>
      </c>
      <c r="Q10" s="95"/>
      <c r="R10" s="81">
        <v>7417484308</v>
      </c>
      <c r="S10" s="71"/>
      <c r="T10" s="97">
        <f>N10+P10+R10</f>
        <v>24253087906</v>
      </c>
      <c r="U10" s="71"/>
      <c r="V10" s="118">
        <v>-165.70899961020859</v>
      </c>
      <c r="X10" s="71"/>
    </row>
    <row r="11" spans="1:24" ht="21.75" customHeight="1">
      <c r="A11" s="134" t="s">
        <v>67</v>
      </c>
      <c r="B11" s="134"/>
      <c r="D11" s="81">
        <v>0</v>
      </c>
      <c r="E11" s="71"/>
      <c r="F11" s="81">
        <v>1956814263</v>
      </c>
      <c r="G11" s="71"/>
      <c r="H11" s="81">
        <v>0</v>
      </c>
      <c r="I11" s="71"/>
      <c r="J11" s="81">
        <v>1956814263</v>
      </c>
      <c r="K11" s="71"/>
      <c r="L11" s="118">
        <v>2.4195827889554606</v>
      </c>
      <c r="M11" s="71"/>
      <c r="N11" s="81">
        <v>0</v>
      </c>
      <c r="O11" s="71"/>
      <c r="P11" s="80">
        <v>1956814263</v>
      </c>
      <c r="Q11" s="95"/>
      <c r="R11" s="81">
        <v>6715608781</v>
      </c>
      <c r="S11" s="71"/>
      <c r="T11" s="97">
        <f t="shared" ref="T11:T74" si="0">N11+P11+R11</f>
        <v>8672423044</v>
      </c>
      <c r="U11" s="71"/>
      <c r="V11" s="118">
        <v>-59.254250526269459</v>
      </c>
      <c r="X11" s="119"/>
    </row>
    <row r="12" spans="1:24" ht="21.75" customHeight="1">
      <c r="A12" s="134" t="s">
        <v>59</v>
      </c>
      <c r="B12" s="134"/>
      <c r="D12" s="81">
        <v>0</v>
      </c>
      <c r="E12" s="71"/>
      <c r="F12" s="81">
        <v>5948395200</v>
      </c>
      <c r="G12" s="71"/>
      <c r="H12" s="81">
        <v>0</v>
      </c>
      <c r="I12" s="71"/>
      <c r="J12" s="81">
        <v>5948395200</v>
      </c>
      <c r="K12" s="71"/>
      <c r="L12" s="118">
        <v>7.3551358041308772</v>
      </c>
      <c r="M12" s="71"/>
      <c r="N12" s="81">
        <v>0</v>
      </c>
      <c r="O12" s="71"/>
      <c r="P12" s="80">
        <v>5554229193</v>
      </c>
      <c r="Q12" s="95"/>
      <c r="R12" s="81">
        <v>0</v>
      </c>
      <c r="S12" s="71"/>
      <c r="T12" s="97">
        <f t="shared" si="0"/>
        <v>5554229193</v>
      </c>
      <c r="U12" s="71"/>
      <c r="V12" s="118">
        <v>-37.949219775439438</v>
      </c>
      <c r="X12" s="71"/>
    </row>
    <row r="13" spans="1:24" ht="21.75" customHeight="1">
      <c r="A13" s="134" t="s">
        <v>32</v>
      </c>
      <c r="B13" s="134"/>
      <c r="D13" s="81">
        <v>0</v>
      </c>
      <c r="E13" s="71"/>
      <c r="F13" s="81">
        <v>4384754550</v>
      </c>
      <c r="G13" s="71"/>
      <c r="H13" s="81">
        <v>0</v>
      </c>
      <c r="I13" s="71"/>
      <c r="J13" s="81">
        <v>4384754550</v>
      </c>
      <c r="K13" s="71"/>
      <c r="L13" s="118">
        <v>5.4217085615008855</v>
      </c>
      <c r="M13" s="71"/>
      <c r="N13" s="81">
        <v>0</v>
      </c>
      <c r="O13" s="71"/>
      <c r="P13" s="80">
        <v>4255962371</v>
      </c>
      <c r="Q13" s="95"/>
      <c r="R13" s="81">
        <v>352092882</v>
      </c>
      <c r="S13" s="71"/>
      <c r="T13" s="97">
        <f t="shared" si="0"/>
        <v>4608055253</v>
      </c>
      <c r="U13" s="71"/>
      <c r="V13" s="118">
        <v>-31.484495049980403</v>
      </c>
      <c r="X13" s="71"/>
    </row>
    <row r="14" spans="1:24" ht="21.75" customHeight="1">
      <c r="A14" s="134" t="s">
        <v>44</v>
      </c>
      <c r="B14" s="134"/>
      <c r="D14" s="81">
        <v>0</v>
      </c>
      <c r="E14" s="71"/>
      <c r="F14" s="81">
        <v>2127585096</v>
      </c>
      <c r="G14" s="71"/>
      <c r="H14" s="81">
        <v>0</v>
      </c>
      <c r="I14" s="71"/>
      <c r="J14" s="81">
        <v>2127585096</v>
      </c>
      <c r="K14" s="71"/>
      <c r="L14" s="118">
        <v>2.6307393489801805</v>
      </c>
      <c r="M14" s="71"/>
      <c r="N14" s="81">
        <v>1969880000</v>
      </c>
      <c r="O14" s="71"/>
      <c r="P14" s="80">
        <v>2298937711</v>
      </c>
      <c r="Q14" s="95"/>
      <c r="R14" s="81">
        <v>0</v>
      </c>
      <c r="S14" s="71"/>
      <c r="T14" s="97">
        <f t="shared" si="0"/>
        <v>4268817711</v>
      </c>
      <c r="U14" s="71"/>
      <c r="V14" s="118">
        <v>-29.166657670553803</v>
      </c>
      <c r="X14" s="71"/>
    </row>
    <row r="15" spans="1:24" ht="21.75" customHeight="1">
      <c r="A15" s="134" t="s">
        <v>50</v>
      </c>
      <c r="B15" s="134"/>
      <c r="D15" s="81">
        <v>0</v>
      </c>
      <c r="E15" s="71"/>
      <c r="F15" s="81">
        <v>3029963805</v>
      </c>
      <c r="G15" s="71"/>
      <c r="H15" s="81">
        <v>0</v>
      </c>
      <c r="I15" s="71"/>
      <c r="J15" s="81">
        <v>3029963805</v>
      </c>
      <c r="K15" s="71"/>
      <c r="L15" s="118">
        <v>3.7465223002291657</v>
      </c>
      <c r="M15" s="71"/>
      <c r="N15" s="81">
        <v>3506250000</v>
      </c>
      <c r="O15" s="71"/>
      <c r="P15" s="80">
        <v>752843767</v>
      </c>
      <c r="Q15" s="95"/>
      <c r="R15" s="81">
        <v>0</v>
      </c>
      <c r="S15" s="71"/>
      <c r="T15" s="97">
        <f t="shared" si="0"/>
        <v>4259093767</v>
      </c>
      <c r="U15" s="71"/>
      <c r="V15" s="118">
        <v>-29.10021891278609</v>
      </c>
      <c r="X15" s="71"/>
    </row>
    <row r="16" spans="1:24" ht="21.75" customHeight="1">
      <c r="A16" s="134" t="s">
        <v>47</v>
      </c>
      <c r="B16" s="134"/>
      <c r="D16" s="81">
        <v>0</v>
      </c>
      <c r="E16" s="71"/>
      <c r="F16" s="81">
        <v>1513095196</v>
      </c>
      <c r="G16" s="71"/>
      <c r="H16" s="81">
        <v>0</v>
      </c>
      <c r="I16" s="71"/>
      <c r="J16" s="81">
        <v>1513095196</v>
      </c>
      <c r="K16" s="71"/>
      <c r="L16" s="118">
        <v>1.8709282549279893</v>
      </c>
      <c r="M16" s="71"/>
      <c r="N16" s="81">
        <v>0</v>
      </c>
      <c r="O16" s="71"/>
      <c r="P16" s="80">
        <v>3911631284</v>
      </c>
      <c r="Q16" s="95"/>
      <c r="R16" s="81">
        <v>0</v>
      </c>
      <c r="S16" s="71"/>
      <c r="T16" s="97">
        <f t="shared" si="0"/>
        <v>3911631284</v>
      </c>
      <c r="U16" s="71"/>
      <c r="V16" s="118">
        <v>-26.726184699775018</v>
      </c>
      <c r="X16" s="71"/>
    </row>
    <row r="17" spans="1:24" ht="21.75" customHeight="1">
      <c r="A17" s="134" t="s">
        <v>43</v>
      </c>
      <c r="B17" s="134"/>
      <c r="D17" s="81">
        <v>0</v>
      </c>
      <c r="E17" s="71"/>
      <c r="F17" s="81">
        <v>4729988115</v>
      </c>
      <c r="G17" s="71"/>
      <c r="H17" s="81">
        <v>0</v>
      </c>
      <c r="I17" s="71"/>
      <c r="J17" s="81">
        <v>4729988115</v>
      </c>
      <c r="K17" s="71"/>
      <c r="L17" s="118">
        <v>5.8485866806142965</v>
      </c>
      <c r="M17" s="71"/>
      <c r="N17" s="81">
        <v>9330000000</v>
      </c>
      <c r="O17" s="71"/>
      <c r="P17" s="80">
        <v>-5595606855</v>
      </c>
      <c r="Q17" s="95"/>
      <c r="R17" s="81">
        <v>0</v>
      </c>
      <c r="S17" s="71"/>
      <c r="T17" s="97">
        <f t="shared" si="0"/>
        <v>3734393145</v>
      </c>
      <c r="U17" s="71"/>
      <c r="V17" s="118">
        <v>-25.515206748419004</v>
      </c>
      <c r="X17" s="71"/>
    </row>
    <row r="18" spans="1:24" ht="21.75" customHeight="1">
      <c r="A18" s="134" t="s">
        <v>66</v>
      </c>
      <c r="B18" s="134"/>
      <c r="D18" s="81">
        <v>0</v>
      </c>
      <c r="E18" s="71"/>
      <c r="F18" s="81">
        <v>3775551952</v>
      </c>
      <c r="G18" s="71"/>
      <c r="H18" s="81">
        <v>0</v>
      </c>
      <c r="I18" s="71"/>
      <c r="J18" s="81">
        <v>3775551952</v>
      </c>
      <c r="K18" s="71"/>
      <c r="L18" s="118">
        <v>4.668435167608135</v>
      </c>
      <c r="M18" s="71"/>
      <c r="N18" s="81">
        <v>0</v>
      </c>
      <c r="O18" s="71"/>
      <c r="P18" s="80">
        <v>3295027158</v>
      </c>
      <c r="Q18" s="95"/>
      <c r="R18" s="81">
        <v>0</v>
      </c>
      <c r="S18" s="71"/>
      <c r="T18" s="97">
        <f t="shared" si="0"/>
        <v>3295027158</v>
      </c>
      <c r="U18" s="71"/>
      <c r="V18" s="118">
        <v>-22.513242691276819</v>
      </c>
      <c r="X18" s="71"/>
    </row>
    <row r="19" spans="1:24" ht="21.75" customHeight="1">
      <c r="A19" s="134" t="s">
        <v>46</v>
      </c>
      <c r="B19" s="134"/>
      <c r="D19" s="81">
        <v>0</v>
      </c>
      <c r="E19" s="71"/>
      <c r="F19" s="81">
        <v>2105556948</v>
      </c>
      <c r="G19" s="71"/>
      <c r="H19" s="81">
        <v>0</v>
      </c>
      <c r="I19" s="71"/>
      <c r="J19" s="81">
        <v>2105556948</v>
      </c>
      <c r="K19" s="71"/>
      <c r="L19" s="118">
        <v>2.6035017471386799</v>
      </c>
      <c r="M19" s="71"/>
      <c r="N19" s="81">
        <v>0</v>
      </c>
      <c r="O19" s="71"/>
      <c r="P19" s="80">
        <v>2863714140</v>
      </c>
      <c r="Q19" s="95"/>
      <c r="R19" s="81">
        <v>0</v>
      </c>
      <c r="S19" s="71"/>
      <c r="T19" s="97">
        <f t="shared" si="0"/>
        <v>2863714140</v>
      </c>
      <c r="U19" s="71"/>
      <c r="V19" s="118">
        <v>-19.566300470613932</v>
      </c>
      <c r="X19" s="71"/>
    </row>
    <row r="20" spans="1:24" ht="21.75" customHeight="1">
      <c r="A20" s="134" t="s">
        <v>20</v>
      </c>
      <c r="B20" s="134"/>
      <c r="D20" s="81">
        <v>0</v>
      </c>
      <c r="E20" s="71"/>
      <c r="F20" s="81">
        <v>893592031</v>
      </c>
      <c r="G20" s="71"/>
      <c r="H20" s="81">
        <v>0</v>
      </c>
      <c r="I20" s="71"/>
      <c r="J20" s="81">
        <v>893592031</v>
      </c>
      <c r="K20" s="71"/>
      <c r="L20" s="118">
        <v>1.1049183049394782</v>
      </c>
      <c r="M20" s="71"/>
      <c r="N20" s="81">
        <v>277553128</v>
      </c>
      <c r="O20" s="71"/>
      <c r="P20" s="80">
        <v>2516058667</v>
      </c>
      <c r="Q20" s="95"/>
      <c r="R20" s="81">
        <v>0</v>
      </c>
      <c r="S20" s="71"/>
      <c r="T20" s="97">
        <f t="shared" si="0"/>
        <v>2793611795</v>
      </c>
      <c r="U20" s="71"/>
      <c r="V20" s="118">
        <v>-19.087326844438852</v>
      </c>
      <c r="X20" s="71"/>
    </row>
    <row r="21" spans="1:24" ht="21.75" customHeight="1">
      <c r="A21" s="134" t="s">
        <v>55</v>
      </c>
      <c r="B21" s="134"/>
      <c r="D21" s="81">
        <v>0</v>
      </c>
      <c r="E21" s="71"/>
      <c r="F21" s="81">
        <v>1375110030</v>
      </c>
      <c r="G21" s="71"/>
      <c r="H21" s="81">
        <v>0</v>
      </c>
      <c r="I21" s="71"/>
      <c r="J21" s="81">
        <v>1375110030</v>
      </c>
      <c r="K21" s="71"/>
      <c r="L21" s="118">
        <v>1.700310869774168</v>
      </c>
      <c r="M21" s="71"/>
      <c r="N21" s="81">
        <v>39600000</v>
      </c>
      <c r="O21" s="71"/>
      <c r="P21" s="80">
        <v>2647891650</v>
      </c>
      <c r="Q21" s="95"/>
      <c r="R21" s="81">
        <v>0</v>
      </c>
      <c r="S21" s="71"/>
      <c r="T21" s="97">
        <f t="shared" si="0"/>
        <v>2687491650</v>
      </c>
      <c r="U21" s="71"/>
      <c r="V21" s="118">
        <v>-18.362261931690576</v>
      </c>
      <c r="X21" s="71"/>
    </row>
    <row r="22" spans="1:24" ht="21.75" customHeight="1">
      <c r="A22" s="134" t="s">
        <v>26</v>
      </c>
      <c r="B22" s="134"/>
      <c r="D22" s="81">
        <v>0</v>
      </c>
      <c r="E22" s="71"/>
      <c r="F22" s="81">
        <v>0</v>
      </c>
      <c r="G22" s="71"/>
      <c r="H22" s="81">
        <v>45806016</v>
      </c>
      <c r="I22" s="71"/>
      <c r="J22" s="81">
        <v>45806016</v>
      </c>
      <c r="K22" s="71"/>
      <c r="L22" s="118">
        <v>5.6638716325739732E-2</v>
      </c>
      <c r="M22" s="71"/>
      <c r="N22" s="81">
        <v>500000000</v>
      </c>
      <c r="O22" s="71"/>
      <c r="P22" s="80">
        <v>0</v>
      </c>
      <c r="Q22" s="95"/>
      <c r="R22" s="81">
        <v>1852479796</v>
      </c>
      <c r="S22" s="71"/>
      <c r="T22" s="97">
        <f t="shared" si="0"/>
        <v>2352479796</v>
      </c>
      <c r="U22" s="71"/>
      <c r="V22" s="118">
        <v>-16.073296526581583</v>
      </c>
      <c r="X22" s="71"/>
    </row>
    <row r="23" spans="1:24" ht="21.75" customHeight="1">
      <c r="A23" s="134" t="s">
        <v>63</v>
      </c>
      <c r="B23" s="134"/>
      <c r="D23" s="81">
        <v>0</v>
      </c>
      <c r="E23" s="71"/>
      <c r="F23" s="81">
        <v>0</v>
      </c>
      <c r="G23" s="71"/>
      <c r="H23" s="81">
        <v>414027939</v>
      </c>
      <c r="I23" s="71"/>
      <c r="J23" s="81">
        <v>414027939</v>
      </c>
      <c r="K23" s="71"/>
      <c r="L23" s="118">
        <v>0.51194172808985772</v>
      </c>
      <c r="M23" s="71"/>
      <c r="N23" s="81">
        <v>250000000</v>
      </c>
      <c r="O23" s="71"/>
      <c r="P23" s="80">
        <v>0</v>
      </c>
      <c r="Q23" s="95"/>
      <c r="R23" s="81">
        <v>1690236899</v>
      </c>
      <c r="S23" s="71"/>
      <c r="T23" s="97">
        <f t="shared" si="0"/>
        <v>1940236899</v>
      </c>
      <c r="U23" s="71"/>
      <c r="V23" s="118">
        <v>-13.256650731907973</v>
      </c>
      <c r="X23" s="71"/>
    </row>
    <row r="24" spans="1:24" ht="21.75" customHeight="1">
      <c r="A24" s="134" t="s">
        <v>42</v>
      </c>
      <c r="B24" s="134"/>
      <c r="D24" s="81">
        <v>2820000000</v>
      </c>
      <c r="E24" s="71"/>
      <c r="F24" s="81">
        <v>-448515360</v>
      </c>
      <c r="G24" s="71"/>
      <c r="H24" s="81">
        <v>0</v>
      </c>
      <c r="I24" s="71"/>
      <c r="J24" s="81">
        <v>2371484640</v>
      </c>
      <c r="K24" s="71"/>
      <c r="L24" s="118">
        <v>2.9323188857072617</v>
      </c>
      <c r="M24" s="71"/>
      <c r="N24" s="81">
        <v>2820000000</v>
      </c>
      <c r="O24" s="71"/>
      <c r="P24" s="80">
        <v>-1121288400</v>
      </c>
      <c r="Q24" s="95"/>
      <c r="R24" s="81">
        <v>0</v>
      </c>
      <c r="S24" s="71"/>
      <c r="T24" s="97">
        <f t="shared" si="0"/>
        <v>1698711600</v>
      </c>
      <c r="U24" s="71"/>
      <c r="V24" s="118">
        <v>-11.606431352298783</v>
      </c>
      <c r="X24" s="71"/>
    </row>
    <row r="25" spans="1:24" ht="21.75" customHeight="1">
      <c r="A25" s="134" t="s">
        <v>45</v>
      </c>
      <c r="B25" s="134"/>
      <c r="D25" s="81">
        <v>0</v>
      </c>
      <c r="E25" s="71"/>
      <c r="F25" s="81">
        <v>559481162</v>
      </c>
      <c r="G25" s="71"/>
      <c r="H25" s="81">
        <v>0</v>
      </c>
      <c r="I25" s="71"/>
      <c r="J25" s="81">
        <v>559481162</v>
      </c>
      <c r="K25" s="71"/>
      <c r="L25" s="118">
        <v>0.69179329684802182</v>
      </c>
      <c r="M25" s="71"/>
      <c r="N25" s="81">
        <v>1390650000</v>
      </c>
      <c r="O25" s="71"/>
      <c r="P25" s="80">
        <v>235112706</v>
      </c>
      <c r="Q25" s="95"/>
      <c r="R25" s="81">
        <v>0</v>
      </c>
      <c r="S25" s="71"/>
      <c r="T25" s="97">
        <f t="shared" si="0"/>
        <v>1625762706</v>
      </c>
      <c r="U25" s="71"/>
      <c r="V25" s="118">
        <v>-11.108008706313955</v>
      </c>
      <c r="X25" s="71"/>
    </row>
    <row r="26" spans="1:24" ht="21.75" customHeight="1">
      <c r="A26" s="134" t="s">
        <v>57</v>
      </c>
      <c r="B26" s="134"/>
      <c r="D26" s="81">
        <v>0</v>
      </c>
      <c r="E26" s="71"/>
      <c r="F26" s="81">
        <v>1390801200</v>
      </c>
      <c r="G26" s="71"/>
      <c r="H26" s="81">
        <v>0</v>
      </c>
      <c r="I26" s="71"/>
      <c r="J26" s="81">
        <v>1390801200</v>
      </c>
      <c r="K26" s="71"/>
      <c r="L26" s="118">
        <v>1.7197128567631466</v>
      </c>
      <c r="M26" s="71"/>
      <c r="N26" s="81">
        <v>1331965154</v>
      </c>
      <c r="O26" s="71"/>
      <c r="P26" s="80">
        <v>183219320</v>
      </c>
      <c r="Q26" s="95"/>
      <c r="R26" s="81">
        <v>0</v>
      </c>
      <c r="S26" s="71"/>
      <c r="T26" s="97">
        <f t="shared" si="0"/>
        <v>1515184474</v>
      </c>
      <c r="U26" s="71"/>
      <c r="V26" s="118">
        <v>-10.352483955222262</v>
      </c>
      <c r="X26" s="71"/>
    </row>
    <row r="27" spans="1:24" ht="21.75" customHeight="1">
      <c r="A27" s="134" t="s">
        <v>124</v>
      </c>
      <c r="B27" s="134"/>
      <c r="D27" s="81">
        <v>0</v>
      </c>
      <c r="E27" s="71"/>
      <c r="F27" s="81">
        <v>0</v>
      </c>
      <c r="G27" s="71"/>
      <c r="H27" s="81">
        <v>0</v>
      </c>
      <c r="I27" s="71"/>
      <c r="J27" s="81">
        <v>0</v>
      </c>
      <c r="K27" s="71"/>
      <c r="L27" s="118">
        <v>0</v>
      </c>
      <c r="M27" s="71"/>
      <c r="N27" s="81">
        <v>0</v>
      </c>
      <c r="O27" s="71"/>
      <c r="P27" s="80">
        <v>0</v>
      </c>
      <c r="Q27" s="95"/>
      <c r="R27" s="81">
        <v>1006819573</v>
      </c>
      <c r="S27" s="71"/>
      <c r="T27" s="97">
        <f t="shared" si="0"/>
        <v>1006819573</v>
      </c>
      <c r="U27" s="71"/>
      <c r="V27" s="118">
        <v>-6.8790854540436834</v>
      </c>
      <c r="X27" s="71"/>
    </row>
    <row r="28" spans="1:24" ht="21.75" customHeight="1">
      <c r="A28" s="134" t="s">
        <v>135</v>
      </c>
      <c r="B28" s="134"/>
      <c r="D28" s="81">
        <v>0</v>
      </c>
      <c r="E28" s="71"/>
      <c r="F28" s="81">
        <v>0</v>
      </c>
      <c r="G28" s="71"/>
      <c r="H28" s="81">
        <v>0</v>
      </c>
      <c r="I28" s="71"/>
      <c r="J28" s="81">
        <v>0</v>
      </c>
      <c r="K28" s="71"/>
      <c r="L28" s="118">
        <v>0</v>
      </c>
      <c r="M28" s="71"/>
      <c r="N28" s="81">
        <v>1046000000</v>
      </c>
      <c r="O28" s="71"/>
      <c r="P28" s="80">
        <v>0</v>
      </c>
      <c r="Q28" s="95"/>
      <c r="R28" s="81">
        <v>-54545375</v>
      </c>
      <c r="S28" s="71"/>
      <c r="T28" s="97">
        <f t="shared" si="0"/>
        <v>991454625</v>
      </c>
      <c r="U28" s="71"/>
      <c r="V28" s="118">
        <v>-6.7741045884313911</v>
      </c>
      <c r="X28" s="71"/>
    </row>
    <row r="29" spans="1:24" ht="21.75" customHeight="1">
      <c r="A29" s="134" t="s">
        <v>31</v>
      </c>
      <c r="B29" s="134"/>
      <c r="D29" s="81">
        <v>0</v>
      </c>
      <c r="E29" s="71"/>
      <c r="F29" s="81">
        <v>814325760</v>
      </c>
      <c r="G29" s="71"/>
      <c r="H29" s="81">
        <v>0</v>
      </c>
      <c r="I29" s="71"/>
      <c r="J29" s="81">
        <v>814325760</v>
      </c>
      <c r="K29" s="71"/>
      <c r="L29" s="118">
        <v>1.006906291902409</v>
      </c>
      <c r="M29" s="71"/>
      <c r="N29" s="81">
        <v>678400000</v>
      </c>
      <c r="O29" s="71"/>
      <c r="P29" s="80">
        <v>137417472</v>
      </c>
      <c r="Q29" s="95"/>
      <c r="R29" s="81">
        <v>0</v>
      </c>
      <c r="S29" s="71"/>
      <c r="T29" s="97">
        <f t="shared" si="0"/>
        <v>815817472</v>
      </c>
      <c r="U29" s="71"/>
      <c r="V29" s="118">
        <v>-5.5740653591662843</v>
      </c>
      <c r="X29" s="71"/>
    </row>
    <row r="30" spans="1:24" ht="21.75" customHeight="1">
      <c r="A30" s="134" t="s">
        <v>136</v>
      </c>
      <c r="B30" s="134"/>
      <c r="D30" s="81">
        <v>0</v>
      </c>
      <c r="E30" s="71"/>
      <c r="F30" s="81">
        <v>0</v>
      </c>
      <c r="G30" s="71"/>
      <c r="H30" s="81">
        <v>0</v>
      </c>
      <c r="I30" s="71"/>
      <c r="J30" s="81">
        <v>0</v>
      </c>
      <c r="K30" s="71"/>
      <c r="L30" s="118">
        <v>0</v>
      </c>
      <c r="M30" s="71"/>
      <c r="N30" s="81">
        <v>0</v>
      </c>
      <c r="O30" s="71"/>
      <c r="P30" s="80">
        <v>0</v>
      </c>
      <c r="Q30" s="95"/>
      <c r="R30" s="81">
        <v>758200342</v>
      </c>
      <c r="S30" s="71"/>
      <c r="T30" s="97">
        <f t="shared" si="0"/>
        <v>758200342</v>
      </c>
      <c r="U30" s="71"/>
      <c r="V30" s="118">
        <v>-5.1803968494195596</v>
      </c>
      <c r="X30" s="71"/>
    </row>
    <row r="31" spans="1:24" ht="21.75" customHeight="1">
      <c r="A31" s="134" t="s">
        <v>71</v>
      </c>
      <c r="B31" s="134"/>
      <c r="D31" s="81">
        <v>0</v>
      </c>
      <c r="E31" s="71"/>
      <c r="F31" s="81">
        <v>642866042</v>
      </c>
      <c r="G31" s="71"/>
      <c r="H31" s="81">
        <v>0</v>
      </c>
      <c r="I31" s="71"/>
      <c r="J31" s="81">
        <v>642866042</v>
      </c>
      <c r="K31" s="71"/>
      <c r="L31" s="118">
        <v>0.79489793192861569</v>
      </c>
      <c r="M31" s="71"/>
      <c r="N31" s="81">
        <v>0</v>
      </c>
      <c r="O31" s="71"/>
      <c r="P31" s="80">
        <v>642866042</v>
      </c>
      <c r="Q31" s="95"/>
      <c r="R31" s="81">
        <v>0</v>
      </c>
      <c r="S31" s="71"/>
      <c r="T31" s="97">
        <f t="shared" si="0"/>
        <v>642866042</v>
      </c>
      <c r="U31" s="71"/>
      <c r="V31" s="118">
        <v>-4.3923763075480409</v>
      </c>
      <c r="X31" s="71"/>
    </row>
    <row r="32" spans="1:24" ht="21.75" customHeight="1">
      <c r="A32" s="134" t="s">
        <v>141</v>
      </c>
      <c r="B32" s="134"/>
      <c r="D32" s="81">
        <v>0</v>
      </c>
      <c r="E32" s="71"/>
      <c r="F32" s="81">
        <v>0</v>
      </c>
      <c r="G32" s="71"/>
      <c r="H32" s="81">
        <v>0</v>
      </c>
      <c r="I32" s="71"/>
      <c r="J32" s="81">
        <v>0</v>
      </c>
      <c r="K32" s="71"/>
      <c r="L32" s="118">
        <v>0</v>
      </c>
      <c r="M32" s="71"/>
      <c r="N32" s="81">
        <v>0</v>
      </c>
      <c r="O32" s="71"/>
      <c r="P32" s="80">
        <v>0</v>
      </c>
      <c r="Q32" s="95"/>
      <c r="R32" s="81">
        <v>626983586</v>
      </c>
      <c r="S32" s="71"/>
      <c r="T32" s="97">
        <f t="shared" si="0"/>
        <v>626983586</v>
      </c>
      <c r="U32" s="71"/>
      <c r="V32" s="118">
        <v>-4.2838595732949134</v>
      </c>
      <c r="X32" s="71"/>
    </row>
    <row r="33" spans="1:24" ht="21.75" customHeight="1">
      <c r="A33" s="134" t="s">
        <v>68</v>
      </c>
      <c r="B33" s="134"/>
      <c r="D33" s="81">
        <v>0</v>
      </c>
      <c r="E33" s="71"/>
      <c r="F33" s="81">
        <v>296887185</v>
      </c>
      <c r="G33" s="71"/>
      <c r="H33" s="81">
        <v>0</v>
      </c>
      <c r="I33" s="71"/>
      <c r="J33" s="81">
        <v>296887185</v>
      </c>
      <c r="K33" s="71"/>
      <c r="L33" s="118">
        <v>0.36709826613085955</v>
      </c>
      <c r="M33" s="71"/>
      <c r="N33" s="81">
        <v>0</v>
      </c>
      <c r="O33" s="71"/>
      <c r="P33" s="80">
        <v>296887185</v>
      </c>
      <c r="Q33" s="95"/>
      <c r="R33" s="81">
        <v>273319929</v>
      </c>
      <c r="S33" s="71"/>
      <c r="T33" s="97">
        <f t="shared" si="0"/>
        <v>570207114</v>
      </c>
      <c r="U33" s="71"/>
      <c r="V33" s="118">
        <v>-3.8959348515859937</v>
      </c>
      <c r="X33" s="71"/>
    </row>
    <row r="34" spans="1:24" ht="21.75" customHeight="1">
      <c r="A34" s="134" t="s">
        <v>35</v>
      </c>
      <c r="B34" s="134"/>
      <c r="D34" s="81">
        <v>0</v>
      </c>
      <c r="E34" s="71"/>
      <c r="F34" s="81">
        <v>1026072935</v>
      </c>
      <c r="G34" s="71"/>
      <c r="H34" s="81">
        <v>0</v>
      </c>
      <c r="I34" s="71"/>
      <c r="J34" s="81">
        <v>1026072935</v>
      </c>
      <c r="K34" s="71"/>
      <c r="L34" s="118">
        <v>1.2687297208948314</v>
      </c>
      <c r="M34" s="71"/>
      <c r="N34" s="81">
        <v>1299291120</v>
      </c>
      <c r="O34" s="71"/>
      <c r="P34" s="80">
        <v>-774936201</v>
      </c>
      <c r="Q34" s="95"/>
      <c r="R34" s="81">
        <v>0</v>
      </c>
      <c r="S34" s="71"/>
      <c r="T34" s="97">
        <f t="shared" si="0"/>
        <v>524354919</v>
      </c>
      <c r="U34" s="71"/>
      <c r="V34" s="118">
        <v>-3.5826501518054554</v>
      </c>
      <c r="X34" s="71"/>
    </row>
    <row r="35" spans="1:24" ht="21.75" customHeight="1">
      <c r="A35" s="134" t="s">
        <v>70</v>
      </c>
      <c r="B35" s="134"/>
      <c r="D35" s="81">
        <v>0</v>
      </c>
      <c r="E35" s="71"/>
      <c r="F35" s="81">
        <v>516054088</v>
      </c>
      <c r="G35" s="71"/>
      <c r="H35" s="81">
        <v>0</v>
      </c>
      <c r="I35" s="71"/>
      <c r="J35" s="81">
        <v>516054088</v>
      </c>
      <c r="K35" s="71"/>
      <c r="L35" s="118">
        <v>0.63809612036485175</v>
      </c>
      <c r="M35" s="71"/>
      <c r="N35" s="81">
        <v>0</v>
      </c>
      <c r="O35" s="71"/>
      <c r="P35" s="80">
        <v>516054088</v>
      </c>
      <c r="Q35" s="95"/>
      <c r="R35" s="81">
        <v>0</v>
      </c>
      <c r="S35" s="71"/>
      <c r="T35" s="97">
        <f t="shared" si="0"/>
        <v>516054088</v>
      </c>
      <c r="U35" s="71"/>
      <c r="V35" s="118">
        <v>-3.5259348004953601</v>
      </c>
      <c r="X35" s="71"/>
    </row>
    <row r="36" spans="1:24" ht="21.75" customHeight="1">
      <c r="A36" s="134" t="s">
        <v>22</v>
      </c>
      <c r="B36" s="134"/>
      <c r="D36" s="81">
        <v>0</v>
      </c>
      <c r="E36" s="71"/>
      <c r="F36" s="81">
        <v>0</v>
      </c>
      <c r="G36" s="71"/>
      <c r="H36" s="81">
        <v>44110178</v>
      </c>
      <c r="I36" s="71"/>
      <c r="J36" s="81">
        <v>44110178</v>
      </c>
      <c r="K36" s="71"/>
      <c r="L36" s="118">
        <v>5.4541828279060234E-2</v>
      </c>
      <c r="M36" s="71"/>
      <c r="N36" s="81">
        <v>273677180</v>
      </c>
      <c r="O36" s="71"/>
      <c r="P36" s="80">
        <v>0</v>
      </c>
      <c r="Q36" s="95"/>
      <c r="R36" s="81">
        <v>222387471</v>
      </c>
      <c r="S36" s="71"/>
      <c r="T36" s="97">
        <f t="shared" si="0"/>
        <v>496064651</v>
      </c>
      <c r="U36" s="71"/>
      <c r="V36" s="118">
        <v>-3.3893571564081584</v>
      </c>
      <c r="X36" s="71"/>
    </row>
    <row r="37" spans="1:24" ht="21.75" customHeight="1">
      <c r="A37" s="134" t="s">
        <v>69</v>
      </c>
      <c r="B37" s="134"/>
      <c r="D37" s="81">
        <v>0</v>
      </c>
      <c r="E37" s="71"/>
      <c r="F37" s="81">
        <v>362974074</v>
      </c>
      <c r="G37" s="71"/>
      <c r="H37" s="81">
        <v>0</v>
      </c>
      <c r="I37" s="71"/>
      <c r="J37" s="81">
        <v>362974074</v>
      </c>
      <c r="K37" s="71"/>
      <c r="L37" s="118">
        <v>0.44881409487531204</v>
      </c>
      <c r="M37" s="71"/>
      <c r="N37" s="81">
        <v>0</v>
      </c>
      <c r="O37" s="71"/>
      <c r="P37" s="80">
        <v>362974074</v>
      </c>
      <c r="Q37" s="95"/>
      <c r="R37" s="81">
        <v>0</v>
      </c>
      <c r="S37" s="71"/>
      <c r="T37" s="97">
        <f t="shared" si="0"/>
        <v>362974074</v>
      </c>
      <c r="U37" s="71"/>
      <c r="V37" s="118">
        <v>-2.4800170155694574</v>
      </c>
      <c r="X37" s="71"/>
    </row>
    <row r="38" spans="1:24" ht="21.75" customHeight="1">
      <c r="A38" s="134" t="s">
        <v>64</v>
      </c>
      <c r="B38" s="134"/>
      <c r="D38" s="81">
        <v>0</v>
      </c>
      <c r="E38" s="71"/>
      <c r="F38" s="81">
        <v>443718984</v>
      </c>
      <c r="G38" s="71"/>
      <c r="H38" s="81">
        <v>0</v>
      </c>
      <c r="I38" s="71"/>
      <c r="J38" s="81">
        <v>443718984</v>
      </c>
      <c r="K38" s="71"/>
      <c r="L38" s="118">
        <v>0.54865443139873693</v>
      </c>
      <c r="M38" s="71"/>
      <c r="N38" s="81">
        <v>769178666</v>
      </c>
      <c r="O38" s="71"/>
      <c r="P38" s="80">
        <v>-465767132</v>
      </c>
      <c r="Q38" s="95"/>
      <c r="R38" s="81">
        <v>0</v>
      </c>
      <c r="S38" s="71"/>
      <c r="T38" s="97">
        <f t="shared" si="0"/>
        <v>303411534</v>
      </c>
      <c r="U38" s="71"/>
      <c r="V38" s="118">
        <v>-2.0730565099259155</v>
      </c>
      <c r="X38" s="71"/>
    </row>
    <row r="39" spans="1:24" ht="21.75" customHeight="1">
      <c r="A39" s="134" t="s">
        <v>29</v>
      </c>
      <c r="B39" s="134"/>
      <c r="D39" s="81">
        <v>0</v>
      </c>
      <c r="E39" s="71"/>
      <c r="F39" s="81">
        <v>511480674</v>
      </c>
      <c r="G39" s="71"/>
      <c r="H39" s="81">
        <v>0</v>
      </c>
      <c r="I39" s="71"/>
      <c r="J39" s="81">
        <v>511480674</v>
      </c>
      <c r="K39" s="71"/>
      <c r="L39" s="118">
        <v>0.63244113613338826</v>
      </c>
      <c r="M39" s="71"/>
      <c r="N39" s="81">
        <v>3338395200</v>
      </c>
      <c r="O39" s="71"/>
      <c r="P39" s="80">
        <v>-3036580946</v>
      </c>
      <c r="Q39" s="95"/>
      <c r="R39" s="81">
        <v>0</v>
      </c>
      <c r="S39" s="71"/>
      <c r="T39" s="97">
        <f t="shared" si="0"/>
        <v>301814254</v>
      </c>
      <c r="U39" s="71"/>
      <c r="V39" s="118">
        <v>-2.0621431090458606</v>
      </c>
      <c r="X39" s="71"/>
    </row>
    <row r="40" spans="1:24" ht="21.75" customHeight="1">
      <c r="A40" s="134" t="s">
        <v>143</v>
      </c>
      <c r="B40" s="134"/>
      <c r="D40" s="81">
        <v>0</v>
      </c>
      <c r="E40" s="71"/>
      <c r="F40" s="81">
        <v>0</v>
      </c>
      <c r="G40" s="71"/>
      <c r="H40" s="81">
        <v>0</v>
      </c>
      <c r="I40" s="71"/>
      <c r="J40" s="81">
        <v>0</v>
      </c>
      <c r="K40" s="71"/>
      <c r="L40" s="118">
        <v>0</v>
      </c>
      <c r="M40" s="71"/>
      <c r="N40" s="81">
        <v>0</v>
      </c>
      <c r="O40" s="71"/>
      <c r="P40" s="80">
        <v>0</v>
      </c>
      <c r="Q40" s="95"/>
      <c r="R40" s="81">
        <v>269129428</v>
      </c>
      <c r="S40" s="71"/>
      <c r="T40" s="97">
        <f t="shared" si="0"/>
        <v>269129428</v>
      </c>
      <c r="U40" s="71"/>
      <c r="V40" s="118">
        <v>-1.8388243366121932</v>
      </c>
      <c r="X40" s="71"/>
    </row>
    <row r="41" spans="1:24" ht="21.75" customHeight="1">
      <c r="A41" s="134" t="s">
        <v>48</v>
      </c>
      <c r="B41" s="134"/>
      <c r="D41" s="81">
        <v>0</v>
      </c>
      <c r="E41" s="71"/>
      <c r="F41" s="81">
        <v>722566644</v>
      </c>
      <c r="G41" s="71"/>
      <c r="H41" s="81">
        <v>0</v>
      </c>
      <c r="I41" s="71"/>
      <c r="J41" s="81">
        <v>722566644</v>
      </c>
      <c r="K41" s="71"/>
      <c r="L41" s="118">
        <v>0.89344699124145111</v>
      </c>
      <c r="M41" s="71"/>
      <c r="N41" s="81">
        <v>401250000</v>
      </c>
      <c r="O41" s="71"/>
      <c r="P41" s="80">
        <v>-150959508</v>
      </c>
      <c r="Q41" s="95"/>
      <c r="R41" s="81">
        <v>0</v>
      </c>
      <c r="S41" s="71"/>
      <c r="T41" s="97">
        <f t="shared" si="0"/>
        <v>250290492</v>
      </c>
      <c r="U41" s="71"/>
      <c r="V41" s="118">
        <v>-1.7101074800048977</v>
      </c>
      <c r="X41" s="71"/>
    </row>
    <row r="42" spans="1:24" ht="21.75" customHeight="1">
      <c r="A42" s="134" t="s">
        <v>54</v>
      </c>
      <c r="B42" s="134"/>
      <c r="D42" s="81">
        <v>0</v>
      </c>
      <c r="E42" s="71"/>
      <c r="F42" s="81">
        <v>0</v>
      </c>
      <c r="G42" s="71"/>
      <c r="H42" s="81">
        <v>-742366348</v>
      </c>
      <c r="I42" s="71"/>
      <c r="J42" s="81">
        <v>-742366348</v>
      </c>
      <c r="K42" s="71"/>
      <c r="L42" s="118">
        <v>-0.91792914262937386</v>
      </c>
      <c r="M42" s="71"/>
      <c r="N42" s="81">
        <v>1128900000</v>
      </c>
      <c r="O42" s="71"/>
      <c r="P42" s="80">
        <v>0</v>
      </c>
      <c r="Q42" s="95"/>
      <c r="R42" s="81">
        <v>-986604420</v>
      </c>
      <c r="S42" s="71"/>
      <c r="T42" s="97">
        <f t="shared" si="0"/>
        <v>142295580</v>
      </c>
      <c r="U42" s="71"/>
      <c r="V42" s="118">
        <v>-0.97223323900627945</v>
      </c>
      <c r="X42" s="71"/>
    </row>
    <row r="43" spans="1:24" ht="21.75" customHeight="1">
      <c r="A43" s="134" t="s">
        <v>39</v>
      </c>
      <c r="B43" s="134"/>
      <c r="D43" s="81">
        <v>0</v>
      </c>
      <c r="E43" s="71"/>
      <c r="F43" s="81">
        <v>2209295935</v>
      </c>
      <c r="G43" s="71"/>
      <c r="H43" s="81">
        <v>0</v>
      </c>
      <c r="I43" s="71"/>
      <c r="J43" s="81">
        <v>2209295935</v>
      </c>
      <c r="K43" s="71"/>
      <c r="L43" s="118">
        <v>2.7317740478035661</v>
      </c>
      <c r="M43" s="71"/>
      <c r="N43" s="81">
        <v>411725814</v>
      </c>
      <c r="O43" s="71"/>
      <c r="P43" s="80">
        <v>-274175213</v>
      </c>
      <c r="Q43" s="95"/>
      <c r="R43" s="81">
        <v>0</v>
      </c>
      <c r="S43" s="71"/>
      <c r="T43" s="97">
        <f t="shared" si="0"/>
        <v>137550601</v>
      </c>
      <c r="U43" s="71"/>
      <c r="V43" s="118">
        <v>-0.93981321371676052</v>
      </c>
      <c r="X43" s="71"/>
    </row>
    <row r="44" spans="1:24" ht="21.75" customHeight="1">
      <c r="A44" s="134" t="s">
        <v>61</v>
      </c>
      <c r="B44" s="134"/>
      <c r="D44" s="81">
        <v>0</v>
      </c>
      <c r="E44" s="71"/>
      <c r="F44" s="81">
        <v>1585222966</v>
      </c>
      <c r="G44" s="71"/>
      <c r="H44" s="81">
        <v>0</v>
      </c>
      <c r="I44" s="71"/>
      <c r="J44" s="81">
        <v>1585222966</v>
      </c>
      <c r="K44" s="71"/>
      <c r="L44" s="118">
        <v>1.9601135773152973</v>
      </c>
      <c r="M44" s="71"/>
      <c r="N44" s="81">
        <v>1180086510</v>
      </c>
      <c r="O44" s="71"/>
      <c r="P44" s="80">
        <v>-1109656076</v>
      </c>
      <c r="Q44" s="95"/>
      <c r="R44" s="81">
        <v>0</v>
      </c>
      <c r="S44" s="71"/>
      <c r="T44" s="97">
        <f t="shared" si="0"/>
        <v>70430434</v>
      </c>
      <c r="U44" s="71"/>
      <c r="V44" s="118">
        <v>-0.48121529124402873</v>
      </c>
      <c r="X44" s="71"/>
    </row>
    <row r="45" spans="1:24" ht="21.75" customHeight="1">
      <c r="A45" s="134" t="s">
        <v>40</v>
      </c>
      <c r="B45" s="134"/>
      <c r="D45" s="81">
        <v>0</v>
      </c>
      <c r="E45" s="71"/>
      <c r="F45" s="81">
        <v>499569768</v>
      </c>
      <c r="G45" s="71"/>
      <c r="H45" s="81">
        <v>0</v>
      </c>
      <c r="I45" s="71"/>
      <c r="J45" s="81">
        <v>499569768</v>
      </c>
      <c r="K45" s="71"/>
      <c r="L45" s="118">
        <v>0.61771341071591135</v>
      </c>
      <c r="M45" s="71"/>
      <c r="N45" s="81">
        <v>837600000</v>
      </c>
      <c r="O45" s="71"/>
      <c r="P45" s="80">
        <v>-832616279</v>
      </c>
      <c r="Q45" s="95"/>
      <c r="R45" s="81">
        <v>0</v>
      </c>
      <c r="S45" s="71"/>
      <c r="T45" s="97">
        <f t="shared" si="0"/>
        <v>4983721</v>
      </c>
      <c r="U45" s="71"/>
      <c r="V45" s="118">
        <v>-3.4051227804360575E-2</v>
      </c>
      <c r="X45" s="71"/>
    </row>
    <row r="46" spans="1:24" ht="21.75" customHeight="1">
      <c r="A46" s="134" t="s">
        <v>49</v>
      </c>
      <c r="B46" s="134"/>
      <c r="D46" s="81">
        <v>0</v>
      </c>
      <c r="E46" s="71"/>
      <c r="F46" s="81">
        <v>0</v>
      </c>
      <c r="G46" s="71"/>
      <c r="H46" s="81">
        <v>0</v>
      </c>
      <c r="I46" s="71"/>
      <c r="J46" s="81">
        <v>0</v>
      </c>
      <c r="K46" s="71"/>
      <c r="L46" s="118">
        <v>0</v>
      </c>
      <c r="M46" s="71"/>
      <c r="N46" s="81">
        <v>0</v>
      </c>
      <c r="O46" s="71"/>
      <c r="P46" s="80">
        <v>0</v>
      </c>
      <c r="Q46" s="95"/>
      <c r="R46" s="81">
        <v>0</v>
      </c>
      <c r="S46" s="71"/>
      <c r="T46" s="97">
        <f t="shared" si="0"/>
        <v>0</v>
      </c>
      <c r="U46" s="71"/>
      <c r="V46" s="118">
        <v>0</v>
      </c>
      <c r="X46" s="71"/>
    </row>
    <row r="47" spans="1:24" ht="21.75" customHeight="1">
      <c r="A47" s="134" t="s">
        <v>125</v>
      </c>
      <c r="B47" s="134"/>
      <c r="D47" s="81">
        <v>0</v>
      </c>
      <c r="E47" s="71"/>
      <c r="F47" s="81">
        <v>0</v>
      </c>
      <c r="G47" s="71"/>
      <c r="H47" s="81">
        <v>0</v>
      </c>
      <c r="I47" s="71"/>
      <c r="J47" s="81">
        <v>0</v>
      </c>
      <c r="K47" s="71"/>
      <c r="L47" s="118">
        <v>0</v>
      </c>
      <c r="M47" s="71"/>
      <c r="N47" s="81">
        <v>0</v>
      </c>
      <c r="O47" s="71"/>
      <c r="P47" s="80">
        <v>0</v>
      </c>
      <c r="Q47" s="95"/>
      <c r="R47" s="81">
        <v>-52051760</v>
      </c>
      <c r="S47" s="71"/>
      <c r="T47" s="97">
        <f t="shared" si="0"/>
        <v>-52051760</v>
      </c>
      <c r="U47" s="71"/>
      <c r="V47" s="118">
        <v>0.35564317051012756</v>
      </c>
      <c r="X47" s="71"/>
    </row>
    <row r="48" spans="1:24" ht="21.75" customHeight="1">
      <c r="A48" s="134" t="s">
        <v>138</v>
      </c>
      <c r="B48" s="134"/>
      <c r="D48" s="81">
        <v>0</v>
      </c>
      <c r="E48" s="71"/>
      <c r="F48" s="81">
        <v>0</v>
      </c>
      <c r="G48" s="71"/>
      <c r="H48" s="81">
        <v>0</v>
      </c>
      <c r="I48" s="71"/>
      <c r="J48" s="81">
        <v>0</v>
      </c>
      <c r="K48" s="71"/>
      <c r="L48" s="118">
        <v>0</v>
      </c>
      <c r="M48" s="71"/>
      <c r="N48" s="81">
        <v>0</v>
      </c>
      <c r="O48" s="71"/>
      <c r="P48" s="80">
        <v>0</v>
      </c>
      <c r="Q48" s="95"/>
      <c r="R48" s="81">
        <v>-244098062</v>
      </c>
      <c r="S48" s="71"/>
      <c r="T48" s="97">
        <f t="shared" si="0"/>
        <v>-244098062</v>
      </c>
      <c r="U48" s="71"/>
      <c r="V48" s="118">
        <v>1.6677977590970543</v>
      </c>
      <c r="X48" s="71"/>
    </row>
    <row r="49" spans="1:24" ht="21.75" customHeight="1">
      <c r="A49" s="134" t="s">
        <v>139</v>
      </c>
      <c r="B49" s="134"/>
      <c r="D49" s="81">
        <v>0</v>
      </c>
      <c r="E49" s="71"/>
      <c r="F49" s="81">
        <v>0</v>
      </c>
      <c r="G49" s="71"/>
      <c r="H49" s="81">
        <v>0</v>
      </c>
      <c r="I49" s="71"/>
      <c r="J49" s="81">
        <v>0</v>
      </c>
      <c r="K49" s="71"/>
      <c r="L49" s="118">
        <v>0</v>
      </c>
      <c r="M49" s="71"/>
      <c r="N49" s="81">
        <v>66606925</v>
      </c>
      <c r="O49" s="71"/>
      <c r="P49" s="80">
        <v>0</v>
      </c>
      <c r="Q49" s="95"/>
      <c r="R49" s="81">
        <v>-334881876</v>
      </c>
      <c r="S49" s="71"/>
      <c r="T49" s="97">
        <f t="shared" si="0"/>
        <v>-268274951</v>
      </c>
      <c r="U49" s="71"/>
      <c r="V49" s="118">
        <v>1.8329861303842392</v>
      </c>
      <c r="X49" s="71"/>
    </row>
    <row r="50" spans="1:24" ht="21.75" customHeight="1">
      <c r="A50" s="134" t="s">
        <v>134</v>
      </c>
      <c r="B50" s="134"/>
      <c r="D50" s="81">
        <v>0</v>
      </c>
      <c r="E50" s="71"/>
      <c r="F50" s="81">
        <v>0</v>
      </c>
      <c r="G50" s="71"/>
      <c r="H50" s="81">
        <v>0</v>
      </c>
      <c r="I50" s="71"/>
      <c r="J50" s="81">
        <v>0</v>
      </c>
      <c r="K50" s="71"/>
      <c r="L50" s="118">
        <v>0</v>
      </c>
      <c r="M50" s="71"/>
      <c r="N50" s="81">
        <v>0</v>
      </c>
      <c r="O50" s="71"/>
      <c r="P50" s="80">
        <v>0</v>
      </c>
      <c r="Q50" s="95"/>
      <c r="R50" s="81">
        <v>-284476380</v>
      </c>
      <c r="S50" s="71"/>
      <c r="T50" s="97">
        <f t="shared" si="0"/>
        <v>-284476380</v>
      </c>
      <c r="U50" s="71"/>
      <c r="V50" s="118">
        <v>1.943682244720329</v>
      </c>
      <c r="X50" s="71"/>
    </row>
    <row r="51" spans="1:24" ht="21.75" customHeight="1">
      <c r="A51" s="134" t="s">
        <v>128</v>
      </c>
      <c r="B51" s="134"/>
      <c r="D51" s="81">
        <v>0</v>
      </c>
      <c r="E51" s="71"/>
      <c r="F51" s="81">
        <v>0</v>
      </c>
      <c r="G51" s="71"/>
      <c r="H51" s="81">
        <v>0</v>
      </c>
      <c r="I51" s="71"/>
      <c r="J51" s="81">
        <v>0</v>
      </c>
      <c r="K51" s="71"/>
      <c r="L51" s="118">
        <v>0</v>
      </c>
      <c r="M51" s="71"/>
      <c r="N51" s="81">
        <v>0</v>
      </c>
      <c r="O51" s="71"/>
      <c r="P51" s="80">
        <v>0</v>
      </c>
      <c r="Q51" s="95"/>
      <c r="R51" s="81">
        <v>-345479460</v>
      </c>
      <c r="S51" s="71"/>
      <c r="T51" s="97">
        <f t="shared" si="0"/>
        <v>-345479460</v>
      </c>
      <c r="U51" s="71"/>
      <c r="V51" s="118">
        <v>2.3604852266383847</v>
      </c>
      <c r="X51" s="71"/>
    </row>
    <row r="52" spans="1:24" ht="21.75" customHeight="1">
      <c r="A52" s="134" t="s">
        <v>126</v>
      </c>
      <c r="B52" s="134"/>
      <c r="D52" s="81">
        <v>0</v>
      </c>
      <c r="E52" s="71"/>
      <c r="F52" s="81">
        <v>0</v>
      </c>
      <c r="G52" s="71"/>
      <c r="H52" s="81">
        <v>0</v>
      </c>
      <c r="I52" s="71"/>
      <c r="J52" s="81">
        <v>0</v>
      </c>
      <c r="K52" s="71"/>
      <c r="L52" s="118">
        <v>0</v>
      </c>
      <c r="M52" s="71"/>
      <c r="N52" s="81">
        <v>396370800</v>
      </c>
      <c r="O52" s="71"/>
      <c r="P52" s="80">
        <v>0</v>
      </c>
      <c r="Q52" s="95"/>
      <c r="R52" s="81">
        <v>-742087289</v>
      </c>
      <c r="S52" s="71"/>
      <c r="T52" s="97">
        <f t="shared" si="0"/>
        <v>-345716489</v>
      </c>
      <c r="U52" s="71"/>
      <c r="V52" s="118">
        <v>2.3621047250965126</v>
      </c>
      <c r="X52" s="71"/>
    </row>
    <row r="53" spans="1:24" ht="21.75" customHeight="1">
      <c r="A53" s="134" t="s">
        <v>33</v>
      </c>
      <c r="B53" s="134"/>
      <c r="D53" s="81">
        <v>0</v>
      </c>
      <c r="E53" s="71"/>
      <c r="F53" s="81">
        <v>518416956</v>
      </c>
      <c r="G53" s="71"/>
      <c r="H53" s="81">
        <v>0</v>
      </c>
      <c r="I53" s="71"/>
      <c r="J53" s="81">
        <v>518416956</v>
      </c>
      <c r="K53" s="71"/>
      <c r="L53" s="118">
        <v>0.64101778485466832</v>
      </c>
      <c r="M53" s="71"/>
      <c r="N53" s="81">
        <v>0</v>
      </c>
      <c r="O53" s="71"/>
      <c r="P53" s="80">
        <v>-518416956</v>
      </c>
      <c r="Q53" s="95"/>
      <c r="R53" s="81">
        <v>0</v>
      </c>
      <c r="S53" s="71"/>
      <c r="T53" s="97">
        <f t="shared" si="0"/>
        <v>-518416956</v>
      </c>
      <c r="U53" s="71"/>
      <c r="V53" s="118">
        <v>3.5420790743300379</v>
      </c>
      <c r="X53" s="71"/>
    </row>
    <row r="54" spans="1:24" ht="21.75" customHeight="1">
      <c r="A54" s="134" t="s">
        <v>36</v>
      </c>
      <c r="B54" s="134"/>
      <c r="D54" s="81">
        <v>0</v>
      </c>
      <c r="E54" s="71"/>
      <c r="F54" s="81">
        <v>-22366125</v>
      </c>
      <c r="G54" s="71"/>
      <c r="H54" s="81">
        <v>0</v>
      </c>
      <c r="I54" s="71"/>
      <c r="J54" s="81">
        <v>-22366125</v>
      </c>
      <c r="K54" s="71"/>
      <c r="L54" s="118">
        <v>-2.7655507284917238E-2</v>
      </c>
      <c r="M54" s="71"/>
      <c r="N54" s="81">
        <v>1173476222</v>
      </c>
      <c r="O54" s="71"/>
      <c r="P54" s="80">
        <v>-1901120625</v>
      </c>
      <c r="Q54" s="95"/>
      <c r="R54" s="81">
        <v>0</v>
      </c>
      <c r="S54" s="71"/>
      <c r="T54" s="97">
        <f t="shared" si="0"/>
        <v>-727644403</v>
      </c>
      <c r="U54" s="71"/>
      <c r="V54" s="118">
        <v>4.9716236777943523</v>
      </c>
      <c r="X54" s="71"/>
    </row>
    <row r="55" spans="1:24" ht="21.75" customHeight="1">
      <c r="A55" s="134" t="s">
        <v>132</v>
      </c>
      <c r="B55" s="134"/>
      <c r="D55" s="81">
        <v>0</v>
      </c>
      <c r="E55" s="71"/>
      <c r="F55" s="81">
        <v>0</v>
      </c>
      <c r="G55" s="71"/>
      <c r="H55" s="81">
        <v>0</v>
      </c>
      <c r="I55" s="71"/>
      <c r="J55" s="81">
        <v>0</v>
      </c>
      <c r="K55" s="71"/>
      <c r="L55" s="118">
        <v>0</v>
      </c>
      <c r="M55" s="71"/>
      <c r="N55" s="81">
        <v>932260520</v>
      </c>
      <c r="O55" s="71"/>
      <c r="P55" s="80">
        <v>0</v>
      </c>
      <c r="Q55" s="95"/>
      <c r="R55" s="81">
        <v>-1809205528</v>
      </c>
      <c r="S55" s="71"/>
      <c r="T55" s="97">
        <f t="shared" si="0"/>
        <v>-876945008</v>
      </c>
      <c r="U55" s="71"/>
      <c r="V55" s="118">
        <v>5.9917186855573989</v>
      </c>
      <c r="X55" s="71"/>
    </row>
    <row r="56" spans="1:24" ht="21.75" customHeight="1">
      <c r="A56" s="134" t="s">
        <v>142</v>
      </c>
      <c r="B56" s="134"/>
      <c r="D56" s="81">
        <v>0</v>
      </c>
      <c r="E56" s="71"/>
      <c r="F56" s="81">
        <v>0</v>
      </c>
      <c r="G56" s="71"/>
      <c r="H56" s="81">
        <v>0</v>
      </c>
      <c r="I56" s="71"/>
      <c r="J56" s="81">
        <v>0</v>
      </c>
      <c r="K56" s="71"/>
      <c r="L56" s="118">
        <v>0</v>
      </c>
      <c r="M56" s="71"/>
      <c r="N56" s="81">
        <v>501580000</v>
      </c>
      <c r="O56" s="71"/>
      <c r="P56" s="80">
        <v>0</v>
      </c>
      <c r="Q56" s="95"/>
      <c r="R56" s="81">
        <v>-1394613013</v>
      </c>
      <c r="S56" s="71"/>
      <c r="T56" s="97">
        <f t="shared" si="0"/>
        <v>-893033013</v>
      </c>
      <c r="U56" s="71"/>
      <c r="V56" s="118">
        <v>6.1016398314587628</v>
      </c>
      <c r="X56" s="71"/>
    </row>
    <row r="57" spans="1:24" ht="21.75" customHeight="1">
      <c r="A57" s="134" t="s">
        <v>127</v>
      </c>
      <c r="B57" s="134"/>
      <c r="D57" s="81">
        <v>0</v>
      </c>
      <c r="E57" s="71"/>
      <c r="F57" s="81">
        <v>0</v>
      </c>
      <c r="G57" s="71"/>
      <c r="H57" s="81">
        <v>0</v>
      </c>
      <c r="I57" s="71"/>
      <c r="J57" s="81">
        <v>0</v>
      </c>
      <c r="K57" s="71"/>
      <c r="L57" s="118">
        <v>0</v>
      </c>
      <c r="M57" s="71"/>
      <c r="N57" s="81">
        <v>471900000</v>
      </c>
      <c r="O57" s="71"/>
      <c r="P57" s="80">
        <v>0</v>
      </c>
      <c r="Q57" s="95"/>
      <c r="R57" s="81">
        <v>-1380163447</v>
      </c>
      <c r="S57" s="71"/>
      <c r="T57" s="97">
        <f t="shared" si="0"/>
        <v>-908263447</v>
      </c>
      <c r="U57" s="71"/>
      <c r="V57" s="118">
        <v>6.2057016314056854</v>
      </c>
      <c r="X57" s="71"/>
    </row>
    <row r="58" spans="1:24" ht="21.75" customHeight="1">
      <c r="A58" s="134" t="s">
        <v>25</v>
      </c>
      <c r="B58" s="134"/>
      <c r="D58" s="81">
        <v>0</v>
      </c>
      <c r="E58" s="71"/>
      <c r="F58" s="81">
        <v>186012202</v>
      </c>
      <c r="G58" s="71"/>
      <c r="H58" s="81">
        <v>0</v>
      </c>
      <c r="I58" s="71"/>
      <c r="J58" s="81">
        <v>186012202</v>
      </c>
      <c r="K58" s="71"/>
      <c r="L58" s="118">
        <v>0.23000237222560888</v>
      </c>
      <c r="M58" s="71"/>
      <c r="N58" s="81">
        <v>62375200</v>
      </c>
      <c r="O58" s="71"/>
      <c r="P58" s="80">
        <v>-1175597120</v>
      </c>
      <c r="Q58" s="95"/>
      <c r="R58" s="81">
        <v>0</v>
      </c>
      <c r="S58" s="71"/>
      <c r="T58" s="97">
        <f t="shared" si="0"/>
        <v>-1113221920</v>
      </c>
      <c r="U58" s="71"/>
      <c r="V58" s="118">
        <v>7.6060785093562941</v>
      </c>
      <c r="X58" s="71"/>
    </row>
    <row r="59" spans="1:24" ht="21.75" customHeight="1">
      <c r="A59" s="134" t="s">
        <v>133</v>
      </c>
      <c r="B59" s="134"/>
      <c r="D59" s="81">
        <v>0</v>
      </c>
      <c r="E59" s="71"/>
      <c r="F59" s="81">
        <v>0</v>
      </c>
      <c r="G59" s="71"/>
      <c r="H59" s="81">
        <v>0</v>
      </c>
      <c r="I59" s="71"/>
      <c r="J59" s="81">
        <v>0</v>
      </c>
      <c r="K59" s="71"/>
      <c r="L59" s="118">
        <v>0</v>
      </c>
      <c r="M59" s="71"/>
      <c r="N59" s="81">
        <v>0</v>
      </c>
      <c r="O59" s="71"/>
      <c r="P59" s="80">
        <v>0</v>
      </c>
      <c r="Q59" s="95"/>
      <c r="R59" s="81">
        <v>-1142289269</v>
      </c>
      <c r="S59" s="71"/>
      <c r="T59" s="97">
        <f t="shared" si="0"/>
        <v>-1142289269</v>
      </c>
      <c r="U59" s="71"/>
      <c r="V59" s="118">
        <v>7.8046809035247993</v>
      </c>
      <c r="X59" s="71"/>
    </row>
    <row r="60" spans="1:24" ht="21.75" customHeight="1">
      <c r="A60" s="134" t="s">
        <v>52</v>
      </c>
      <c r="B60" s="134"/>
      <c r="D60" s="81">
        <v>0</v>
      </c>
      <c r="E60" s="71"/>
      <c r="F60" s="81">
        <v>430868195</v>
      </c>
      <c r="G60" s="71"/>
      <c r="H60" s="81">
        <v>0</v>
      </c>
      <c r="I60" s="71"/>
      <c r="J60" s="81">
        <v>430868195</v>
      </c>
      <c r="K60" s="71"/>
      <c r="L60" s="118">
        <v>0.53276454932008299</v>
      </c>
      <c r="M60" s="71"/>
      <c r="N60" s="81">
        <v>58837500</v>
      </c>
      <c r="O60" s="71"/>
      <c r="P60" s="80">
        <v>-1349152694</v>
      </c>
      <c r="Q60" s="95"/>
      <c r="R60" s="81">
        <v>-5835</v>
      </c>
      <c r="S60" s="71"/>
      <c r="T60" s="97">
        <f t="shared" si="0"/>
        <v>-1290321029</v>
      </c>
      <c r="U60" s="71"/>
      <c r="V60" s="118">
        <v>8.8161065395185538</v>
      </c>
      <c r="X60" s="71"/>
    </row>
    <row r="61" spans="1:24" ht="21.75" customHeight="1">
      <c r="A61" s="134" t="s">
        <v>62</v>
      </c>
      <c r="B61" s="134"/>
      <c r="D61" s="81">
        <v>0</v>
      </c>
      <c r="E61" s="71"/>
      <c r="F61" s="81">
        <v>502112906</v>
      </c>
      <c r="G61" s="71"/>
      <c r="H61" s="81">
        <v>0</v>
      </c>
      <c r="I61" s="71"/>
      <c r="J61" s="81">
        <v>502112906</v>
      </c>
      <c r="K61" s="71"/>
      <c r="L61" s="118">
        <v>0.62085797739813953</v>
      </c>
      <c r="M61" s="71"/>
      <c r="N61" s="81">
        <v>523598300</v>
      </c>
      <c r="O61" s="71"/>
      <c r="P61" s="80">
        <v>-1913540036</v>
      </c>
      <c r="Q61" s="95"/>
      <c r="R61" s="81">
        <v>0</v>
      </c>
      <c r="S61" s="71"/>
      <c r="T61" s="97">
        <f t="shared" si="0"/>
        <v>-1389941736</v>
      </c>
      <c r="U61" s="71"/>
      <c r="V61" s="118">
        <v>9.4967641020282638</v>
      </c>
      <c r="X61" s="71"/>
    </row>
    <row r="62" spans="1:24" ht="21.75" customHeight="1">
      <c r="A62" s="134" t="s">
        <v>60</v>
      </c>
      <c r="B62" s="134"/>
      <c r="D62" s="81">
        <v>0</v>
      </c>
      <c r="E62" s="71"/>
      <c r="F62" s="81">
        <v>-276117268</v>
      </c>
      <c r="G62" s="71"/>
      <c r="H62" s="81">
        <v>0</v>
      </c>
      <c r="I62" s="71"/>
      <c r="J62" s="81">
        <v>-276117268</v>
      </c>
      <c r="K62" s="71"/>
      <c r="L62" s="118">
        <v>-0.34141645531648618</v>
      </c>
      <c r="M62" s="71"/>
      <c r="N62" s="81">
        <v>56933000</v>
      </c>
      <c r="O62" s="71"/>
      <c r="P62" s="80">
        <v>-1500041330</v>
      </c>
      <c r="Q62" s="95"/>
      <c r="R62" s="81">
        <v>0</v>
      </c>
      <c r="S62" s="71"/>
      <c r="T62" s="97">
        <f t="shared" si="0"/>
        <v>-1443108330</v>
      </c>
      <c r="U62" s="71"/>
      <c r="V62" s="118">
        <v>9.8600243655694921</v>
      </c>
      <c r="X62" s="71"/>
    </row>
    <row r="63" spans="1:24" ht="21.75" customHeight="1">
      <c r="A63" s="134" t="s">
        <v>129</v>
      </c>
      <c r="B63" s="134"/>
      <c r="D63" s="81">
        <v>0</v>
      </c>
      <c r="E63" s="71"/>
      <c r="F63" s="81">
        <v>0</v>
      </c>
      <c r="G63" s="71"/>
      <c r="H63" s="81">
        <v>0</v>
      </c>
      <c r="I63" s="71"/>
      <c r="J63" s="81">
        <v>0</v>
      </c>
      <c r="K63" s="71"/>
      <c r="L63" s="118">
        <v>0</v>
      </c>
      <c r="M63" s="71"/>
      <c r="N63" s="81">
        <v>64047356</v>
      </c>
      <c r="O63" s="71"/>
      <c r="P63" s="80">
        <v>0</v>
      </c>
      <c r="Q63" s="95"/>
      <c r="R63" s="81">
        <v>-1677802885</v>
      </c>
      <c r="S63" s="71"/>
      <c r="T63" s="97">
        <f t="shared" si="0"/>
        <v>-1613755529</v>
      </c>
      <c r="U63" s="71"/>
      <c r="V63" s="118">
        <v>11.025969780115179</v>
      </c>
      <c r="X63" s="71"/>
    </row>
    <row r="64" spans="1:24" ht="21.75" customHeight="1">
      <c r="A64" s="134" t="s">
        <v>140</v>
      </c>
      <c r="B64" s="134"/>
      <c r="D64" s="81">
        <v>0</v>
      </c>
      <c r="E64" s="71"/>
      <c r="F64" s="81">
        <v>0</v>
      </c>
      <c r="G64" s="71"/>
      <c r="H64" s="81">
        <v>0</v>
      </c>
      <c r="I64" s="71"/>
      <c r="J64" s="81">
        <v>0</v>
      </c>
      <c r="K64" s="71"/>
      <c r="L64" s="118">
        <v>0</v>
      </c>
      <c r="M64" s="71"/>
      <c r="N64" s="81">
        <v>0</v>
      </c>
      <c r="O64" s="71"/>
      <c r="P64" s="80">
        <v>0</v>
      </c>
      <c r="Q64" s="95"/>
      <c r="R64" s="81">
        <v>-1696705054</v>
      </c>
      <c r="S64" s="71"/>
      <c r="T64" s="97">
        <f t="shared" si="0"/>
        <v>-1696705054</v>
      </c>
      <c r="U64" s="71"/>
      <c r="V64" s="118">
        <v>11.592721645245371</v>
      </c>
      <c r="X64" s="71"/>
    </row>
    <row r="65" spans="1:24" ht="21.75" customHeight="1">
      <c r="A65" s="134" t="s">
        <v>56</v>
      </c>
      <c r="B65" s="134"/>
      <c r="D65" s="81">
        <v>0</v>
      </c>
      <c r="E65" s="71"/>
      <c r="F65" s="81">
        <v>563626350</v>
      </c>
      <c r="G65" s="71"/>
      <c r="H65" s="81">
        <v>0</v>
      </c>
      <c r="I65" s="71"/>
      <c r="J65" s="81">
        <v>563626350</v>
      </c>
      <c r="K65" s="71"/>
      <c r="L65" s="118">
        <v>0.69691878357991432</v>
      </c>
      <c r="M65" s="71"/>
      <c r="N65" s="81">
        <v>18900000</v>
      </c>
      <c r="O65" s="71"/>
      <c r="P65" s="80">
        <v>-1795254300</v>
      </c>
      <c r="Q65" s="95"/>
      <c r="R65" s="81">
        <v>0</v>
      </c>
      <c r="S65" s="71"/>
      <c r="T65" s="97">
        <f t="shared" si="0"/>
        <v>-1776354300</v>
      </c>
      <c r="U65" s="71"/>
      <c r="V65" s="118">
        <v>12.136924384522221</v>
      </c>
      <c r="X65" s="71"/>
    </row>
    <row r="66" spans="1:24" ht="21.75" customHeight="1">
      <c r="A66" s="134" t="s">
        <v>130</v>
      </c>
      <c r="B66" s="134"/>
      <c r="D66" s="81">
        <v>0</v>
      </c>
      <c r="E66" s="71"/>
      <c r="F66" s="81">
        <v>0</v>
      </c>
      <c r="G66" s="71"/>
      <c r="H66" s="81">
        <v>0</v>
      </c>
      <c r="I66" s="71"/>
      <c r="J66" s="81">
        <v>0</v>
      </c>
      <c r="K66" s="71"/>
      <c r="L66" s="118">
        <v>0</v>
      </c>
      <c r="M66" s="71"/>
      <c r="N66" s="81">
        <v>0</v>
      </c>
      <c r="O66" s="71"/>
      <c r="P66" s="80">
        <v>0</v>
      </c>
      <c r="Q66" s="95"/>
      <c r="R66" s="81">
        <v>-1955008306</v>
      </c>
      <c r="S66" s="71"/>
      <c r="T66" s="97">
        <f t="shared" si="0"/>
        <v>-1955008306</v>
      </c>
      <c r="U66" s="71"/>
      <c r="V66" s="118">
        <v>13.35757623410762</v>
      </c>
      <c r="X66" s="71"/>
    </row>
    <row r="67" spans="1:24" ht="21.75" customHeight="1">
      <c r="A67" s="134" t="s">
        <v>137</v>
      </c>
      <c r="B67" s="134"/>
      <c r="D67" s="81">
        <v>0</v>
      </c>
      <c r="E67" s="71"/>
      <c r="F67" s="81">
        <v>0</v>
      </c>
      <c r="G67" s="71"/>
      <c r="H67" s="81">
        <v>0</v>
      </c>
      <c r="I67" s="71"/>
      <c r="J67" s="81">
        <v>0</v>
      </c>
      <c r="K67" s="71"/>
      <c r="L67" s="118">
        <v>0</v>
      </c>
      <c r="M67" s="71"/>
      <c r="N67" s="81">
        <v>487368000</v>
      </c>
      <c r="O67" s="71"/>
      <c r="P67" s="80">
        <v>0</v>
      </c>
      <c r="Q67" s="95"/>
      <c r="R67" s="81">
        <v>-2491253514</v>
      </c>
      <c r="S67" s="71"/>
      <c r="T67" s="97">
        <f t="shared" si="0"/>
        <v>-2003885514</v>
      </c>
      <c r="U67" s="71"/>
      <c r="V67" s="118">
        <v>13.69152930733325</v>
      </c>
      <c r="X67" s="71"/>
    </row>
    <row r="68" spans="1:24" ht="21.75" customHeight="1">
      <c r="A68" s="134" t="s">
        <v>131</v>
      </c>
      <c r="B68" s="134"/>
      <c r="D68" s="81">
        <v>0</v>
      </c>
      <c r="E68" s="71"/>
      <c r="F68" s="81">
        <v>0</v>
      </c>
      <c r="G68" s="71"/>
      <c r="H68" s="81">
        <v>0</v>
      </c>
      <c r="I68" s="71"/>
      <c r="J68" s="81">
        <v>0</v>
      </c>
      <c r="K68" s="71"/>
      <c r="L68" s="118">
        <v>0</v>
      </c>
      <c r="M68" s="71"/>
      <c r="N68" s="81">
        <v>114425784</v>
      </c>
      <c r="O68" s="71"/>
      <c r="P68" s="80">
        <v>0</v>
      </c>
      <c r="Q68" s="95"/>
      <c r="R68" s="81">
        <v>-2305733975</v>
      </c>
      <c r="S68" s="71"/>
      <c r="T68" s="97">
        <f t="shared" si="0"/>
        <v>-2191308191</v>
      </c>
      <c r="U68" s="71"/>
      <c r="V68" s="118">
        <v>14.972093020717306</v>
      </c>
      <c r="X68" s="71"/>
    </row>
    <row r="69" spans="1:24" ht="21.75" customHeight="1">
      <c r="A69" s="134" t="s">
        <v>30</v>
      </c>
      <c r="B69" s="134"/>
      <c r="D69" s="81">
        <v>0</v>
      </c>
      <c r="E69" s="71"/>
      <c r="F69" s="81">
        <v>96413763</v>
      </c>
      <c r="G69" s="71"/>
      <c r="H69" s="81">
        <v>0</v>
      </c>
      <c r="I69" s="71"/>
      <c r="J69" s="81">
        <v>96413763</v>
      </c>
      <c r="K69" s="71"/>
      <c r="L69" s="118">
        <v>0.11921472874772826</v>
      </c>
      <c r="M69" s="71"/>
      <c r="N69" s="81">
        <v>933986040</v>
      </c>
      <c r="O69" s="71"/>
      <c r="P69" s="80">
        <v>-3149516237</v>
      </c>
      <c r="Q69" s="95"/>
      <c r="R69" s="81">
        <v>0</v>
      </c>
      <c r="S69" s="71"/>
      <c r="T69" s="97">
        <f t="shared" si="0"/>
        <v>-2215530197</v>
      </c>
      <c r="U69" s="71"/>
      <c r="V69" s="118">
        <v>15.13758965349121</v>
      </c>
      <c r="X69" s="71"/>
    </row>
    <row r="70" spans="1:24" ht="21.75" customHeight="1">
      <c r="A70" s="134" t="s">
        <v>51</v>
      </c>
      <c r="B70" s="134"/>
      <c r="D70" s="81">
        <v>1117526716</v>
      </c>
      <c r="E70" s="71"/>
      <c r="F70" s="81">
        <v>735850622</v>
      </c>
      <c r="G70" s="71"/>
      <c r="H70" s="81">
        <v>0</v>
      </c>
      <c r="I70" s="71"/>
      <c r="J70" s="81">
        <v>1853377338</v>
      </c>
      <c r="K70" s="71"/>
      <c r="L70" s="118">
        <v>2.2916839851677264</v>
      </c>
      <c r="M70" s="71"/>
      <c r="N70" s="81">
        <v>1117526716</v>
      </c>
      <c r="O70" s="71"/>
      <c r="P70" s="80">
        <v>-2034410615</v>
      </c>
      <c r="Q70" s="95"/>
      <c r="R70" s="81">
        <v>-1401610334</v>
      </c>
      <c r="S70" s="71"/>
      <c r="T70" s="97">
        <f t="shared" si="0"/>
        <v>-2318494233</v>
      </c>
      <c r="U70" s="71"/>
      <c r="V70" s="118">
        <v>15.841090480582528</v>
      </c>
      <c r="X70" s="71"/>
    </row>
    <row r="71" spans="1:24" ht="21.75" customHeight="1">
      <c r="A71" s="134" t="s">
        <v>23</v>
      </c>
      <c r="B71" s="134"/>
      <c r="D71" s="81">
        <v>0</v>
      </c>
      <c r="E71" s="71"/>
      <c r="F71" s="81">
        <v>14154633088</v>
      </c>
      <c r="G71" s="71"/>
      <c r="H71" s="81">
        <v>-265605824</v>
      </c>
      <c r="I71" s="71"/>
      <c r="J71" s="81">
        <v>13889027264</v>
      </c>
      <c r="K71" s="71"/>
      <c r="L71" s="118">
        <v>17.173654116659286</v>
      </c>
      <c r="M71" s="71"/>
      <c r="N71" s="81">
        <v>4379897406</v>
      </c>
      <c r="O71" s="71"/>
      <c r="P71" s="80">
        <v>-2034882979</v>
      </c>
      <c r="Q71" s="95"/>
      <c r="R71" s="81">
        <v>-4889934391</v>
      </c>
      <c r="S71" s="71"/>
      <c r="T71" s="97">
        <f t="shared" si="0"/>
        <v>-2544919964</v>
      </c>
      <c r="U71" s="71"/>
      <c r="V71" s="118">
        <v>17.388142200983786</v>
      </c>
      <c r="X71" s="71"/>
    </row>
    <row r="72" spans="1:24" ht="21.75" customHeight="1">
      <c r="A72" s="134" t="s">
        <v>53</v>
      </c>
      <c r="B72" s="134"/>
      <c r="D72" s="81">
        <v>0</v>
      </c>
      <c r="E72" s="71"/>
      <c r="F72" s="81">
        <v>42744150</v>
      </c>
      <c r="G72" s="71"/>
      <c r="H72" s="81">
        <v>0</v>
      </c>
      <c r="I72" s="71"/>
      <c r="J72" s="81">
        <v>42744150</v>
      </c>
      <c r="K72" s="71"/>
      <c r="L72" s="118">
        <v>5.2852747255619607E-2</v>
      </c>
      <c r="M72" s="71"/>
      <c r="N72" s="81">
        <v>548250000</v>
      </c>
      <c r="O72" s="71"/>
      <c r="P72" s="80">
        <v>-3214360080</v>
      </c>
      <c r="Q72" s="95"/>
      <c r="R72" s="81">
        <v>0</v>
      </c>
      <c r="S72" s="71"/>
      <c r="T72" s="97">
        <f t="shared" si="0"/>
        <v>-2666110080</v>
      </c>
      <c r="U72" s="71"/>
      <c r="V72" s="118">
        <v>18.216172551710258</v>
      </c>
      <c r="X72" s="71"/>
    </row>
    <row r="73" spans="1:24" ht="21.75" customHeight="1">
      <c r="A73" s="134" t="s">
        <v>34</v>
      </c>
      <c r="B73" s="134"/>
      <c r="D73" s="81">
        <v>0</v>
      </c>
      <c r="E73" s="71"/>
      <c r="F73" s="81">
        <v>-1041931293</v>
      </c>
      <c r="G73" s="71"/>
      <c r="H73" s="81">
        <v>0</v>
      </c>
      <c r="I73" s="71"/>
      <c r="J73" s="81">
        <v>-1041931293</v>
      </c>
      <c r="K73" s="71"/>
      <c r="L73" s="118">
        <v>-1.2883384343038742</v>
      </c>
      <c r="M73" s="71"/>
      <c r="N73" s="81">
        <v>0</v>
      </c>
      <c r="O73" s="71"/>
      <c r="P73" s="80">
        <v>-1491174575</v>
      </c>
      <c r="Q73" s="95"/>
      <c r="R73" s="81">
        <v>-1883724671</v>
      </c>
      <c r="S73" s="71"/>
      <c r="T73" s="97">
        <f t="shared" si="0"/>
        <v>-3374899246</v>
      </c>
      <c r="U73" s="71"/>
      <c r="V73" s="118">
        <v>23.058967996465039</v>
      </c>
      <c r="X73" s="71"/>
    </row>
    <row r="74" spans="1:24" ht="21.75" customHeight="1">
      <c r="A74" s="134" t="s">
        <v>28</v>
      </c>
      <c r="B74" s="134"/>
      <c r="D74" s="81">
        <v>0</v>
      </c>
      <c r="E74" s="71"/>
      <c r="F74" s="81">
        <v>535090733</v>
      </c>
      <c r="G74" s="71"/>
      <c r="H74" s="81">
        <v>0</v>
      </c>
      <c r="I74" s="71"/>
      <c r="J74" s="81">
        <v>535090733</v>
      </c>
      <c r="K74" s="71"/>
      <c r="L74" s="118">
        <v>0.66163475633679081</v>
      </c>
      <c r="M74" s="71"/>
      <c r="N74" s="81">
        <v>3670183500</v>
      </c>
      <c r="O74" s="71"/>
      <c r="P74" s="80">
        <v>-8610096342</v>
      </c>
      <c r="Q74" s="95"/>
      <c r="R74" s="81">
        <v>0</v>
      </c>
      <c r="S74" s="71"/>
      <c r="T74" s="97">
        <f t="shared" si="0"/>
        <v>-4939912842</v>
      </c>
      <c r="U74" s="71"/>
      <c r="V74" s="118">
        <v>33.751908968545443</v>
      </c>
      <c r="X74" s="71"/>
    </row>
    <row r="75" spans="1:24" ht="21.75" customHeight="1">
      <c r="A75" s="134" t="s">
        <v>58</v>
      </c>
      <c r="B75" s="134"/>
      <c r="D75" s="81">
        <v>0</v>
      </c>
      <c r="E75" s="71"/>
      <c r="F75" s="81">
        <v>-225094172</v>
      </c>
      <c r="G75" s="71"/>
      <c r="H75" s="81">
        <v>0</v>
      </c>
      <c r="I75" s="71"/>
      <c r="J75" s="81">
        <v>-225094172</v>
      </c>
      <c r="K75" s="71"/>
      <c r="L75" s="118">
        <v>-0.27832686768666515</v>
      </c>
      <c r="M75" s="71"/>
      <c r="N75" s="81">
        <v>1336004850</v>
      </c>
      <c r="O75" s="71"/>
      <c r="P75" s="80">
        <v>-8478547185</v>
      </c>
      <c r="Q75" s="95"/>
      <c r="R75" s="81">
        <v>0</v>
      </c>
      <c r="S75" s="71"/>
      <c r="T75" s="97">
        <f t="shared" ref="T75:T81" si="1">N75+P75+R75</f>
        <v>-7142542335</v>
      </c>
      <c r="U75" s="71"/>
      <c r="V75" s="118">
        <v>48.801354680844796</v>
      </c>
      <c r="X75" s="71"/>
    </row>
    <row r="76" spans="1:24" ht="21.75" customHeight="1">
      <c r="A76" s="134" t="s">
        <v>38</v>
      </c>
      <c r="B76" s="134"/>
      <c r="D76" s="81">
        <v>0</v>
      </c>
      <c r="E76" s="71"/>
      <c r="F76" s="81">
        <v>5341024447</v>
      </c>
      <c r="G76" s="71"/>
      <c r="H76" s="81">
        <v>-2611848526</v>
      </c>
      <c r="I76" s="71"/>
      <c r="J76" s="81">
        <v>2729175921</v>
      </c>
      <c r="K76" s="71"/>
      <c r="L76" s="118">
        <v>3.3746008557600482</v>
      </c>
      <c r="M76" s="71"/>
      <c r="N76" s="81">
        <v>0</v>
      </c>
      <c r="O76" s="71"/>
      <c r="P76" s="80">
        <v>-5272489061</v>
      </c>
      <c r="Q76" s="95"/>
      <c r="R76" s="81">
        <v>-2611848526</v>
      </c>
      <c r="S76" s="71"/>
      <c r="T76" s="97">
        <f t="shared" si="1"/>
        <v>-7884337587</v>
      </c>
      <c r="U76" s="71"/>
      <c r="V76" s="118">
        <v>53.869663904022623</v>
      </c>
      <c r="X76" s="71"/>
    </row>
    <row r="77" spans="1:24" ht="21.75" customHeight="1">
      <c r="A77" s="134" t="s">
        <v>37</v>
      </c>
      <c r="B77" s="134"/>
      <c r="D77" s="81">
        <v>0</v>
      </c>
      <c r="E77" s="71"/>
      <c r="F77" s="81">
        <v>-2621374462</v>
      </c>
      <c r="G77" s="71"/>
      <c r="H77" s="81">
        <v>0</v>
      </c>
      <c r="I77" s="71"/>
      <c r="J77" s="81">
        <v>-2621374462</v>
      </c>
      <c r="K77" s="71"/>
      <c r="L77" s="118">
        <v>-3.2413053459343986</v>
      </c>
      <c r="M77" s="71"/>
      <c r="N77" s="81">
        <v>316447800</v>
      </c>
      <c r="O77" s="71"/>
      <c r="P77" s="80">
        <v>-9793454993</v>
      </c>
      <c r="Q77" s="95"/>
      <c r="R77" s="81">
        <v>0</v>
      </c>
      <c r="S77" s="71"/>
      <c r="T77" s="97">
        <f t="shared" si="1"/>
        <v>-9477007193</v>
      </c>
      <c r="U77" s="71"/>
      <c r="V77" s="118">
        <v>64.751564309560422</v>
      </c>
      <c r="X77" s="71"/>
    </row>
    <row r="78" spans="1:24" ht="21.75" customHeight="1">
      <c r="A78" s="134" t="s">
        <v>41</v>
      </c>
      <c r="B78" s="134"/>
      <c r="D78" s="81">
        <v>0</v>
      </c>
      <c r="E78" s="71"/>
      <c r="F78" s="81">
        <v>7822441561</v>
      </c>
      <c r="G78" s="71"/>
      <c r="H78" s="81">
        <v>0</v>
      </c>
      <c r="I78" s="71"/>
      <c r="J78" s="81">
        <v>7822441561</v>
      </c>
      <c r="K78" s="71"/>
      <c r="L78" s="118">
        <v>9.672376845612499</v>
      </c>
      <c r="M78" s="71"/>
      <c r="N78" s="81">
        <v>0</v>
      </c>
      <c r="O78" s="71"/>
      <c r="P78" s="80">
        <v>-8058463571</v>
      </c>
      <c r="Q78" s="95"/>
      <c r="R78" s="81">
        <v>-2849758964</v>
      </c>
      <c r="S78" s="71"/>
      <c r="T78" s="97">
        <f t="shared" si="1"/>
        <v>-10908222535</v>
      </c>
      <c r="U78" s="71"/>
      <c r="V78" s="118">
        <v>74.530329944221307</v>
      </c>
      <c r="X78" s="71"/>
    </row>
    <row r="79" spans="1:24" ht="21.75" customHeight="1">
      <c r="A79" s="134" t="s">
        <v>21</v>
      </c>
      <c r="B79" s="134"/>
      <c r="D79" s="81">
        <v>0</v>
      </c>
      <c r="E79" s="71"/>
      <c r="F79" s="81">
        <v>15814242037</v>
      </c>
      <c r="G79" s="71"/>
      <c r="H79" s="81">
        <v>-4271184222</v>
      </c>
      <c r="I79" s="71"/>
      <c r="J79" s="81">
        <v>11543057815</v>
      </c>
      <c r="K79" s="71"/>
      <c r="L79" s="118">
        <v>14.272884529302834</v>
      </c>
      <c r="M79" s="71"/>
      <c r="N79" s="81">
        <v>0</v>
      </c>
      <c r="O79" s="71"/>
      <c r="P79" s="80">
        <v>-7239864990</v>
      </c>
      <c r="Q79" s="95"/>
      <c r="R79" s="81">
        <v>-4271184222</v>
      </c>
      <c r="S79" s="71"/>
      <c r="T79" s="97">
        <f t="shared" si="1"/>
        <v>-11511049212</v>
      </c>
      <c r="U79" s="71"/>
      <c r="V79" s="118">
        <v>78.64913765939491</v>
      </c>
      <c r="X79" s="71"/>
    </row>
    <row r="80" spans="1:24" ht="21.75" customHeight="1">
      <c r="A80" s="134" t="s">
        <v>27</v>
      </c>
      <c r="B80" s="134"/>
      <c r="C80" s="87"/>
      <c r="D80" s="81">
        <v>0</v>
      </c>
      <c r="E80" s="71"/>
      <c r="F80" s="81">
        <v>-28500903</v>
      </c>
      <c r="G80" s="71"/>
      <c r="H80" s="81">
        <v>0</v>
      </c>
      <c r="I80" s="71"/>
      <c r="J80" s="81">
        <v>-28500903</v>
      </c>
      <c r="K80" s="71"/>
      <c r="L80" s="118">
        <v>-3.5241103702282783E-2</v>
      </c>
      <c r="M80" s="71"/>
      <c r="N80" s="81">
        <v>9481092750</v>
      </c>
      <c r="O80" s="71"/>
      <c r="P80" s="80">
        <v>-31065985980</v>
      </c>
      <c r="Q80" s="95"/>
      <c r="R80" s="81">
        <v>-2464083517</v>
      </c>
      <c r="S80" s="71"/>
      <c r="T80" s="97">
        <f t="shared" si="1"/>
        <v>-24048976747</v>
      </c>
      <c r="U80" s="71"/>
      <c r="V80" s="118">
        <v>164.31441199735443</v>
      </c>
      <c r="X80" s="71"/>
    </row>
    <row r="81" spans="1:24" ht="21.75" customHeight="1">
      <c r="A81" s="161" t="s">
        <v>19</v>
      </c>
      <c r="B81" s="161"/>
      <c r="C81" s="70"/>
      <c r="D81" s="82">
        <v>0</v>
      </c>
      <c r="E81" s="71"/>
      <c r="F81" s="82">
        <v>-3438776012</v>
      </c>
      <c r="G81" s="71"/>
      <c r="H81" s="82">
        <v>0</v>
      </c>
      <c r="I81" s="71"/>
      <c r="J81" s="82">
        <v>-3438776012</v>
      </c>
      <c r="K81" s="71"/>
      <c r="L81" s="118">
        <v>-4.2520148238045099</v>
      </c>
      <c r="M81" s="71"/>
      <c r="N81" s="82">
        <v>3805295120</v>
      </c>
      <c r="O81" s="71"/>
      <c r="P81" s="96">
        <v>-36726127815</v>
      </c>
      <c r="Q81" s="95"/>
      <c r="R81" s="82">
        <v>0</v>
      </c>
      <c r="S81" s="71"/>
      <c r="T81" s="97">
        <f t="shared" si="1"/>
        <v>-32920832695</v>
      </c>
      <c r="U81" s="71"/>
      <c r="V81" s="118">
        <v>224.93128600230361</v>
      </c>
      <c r="X81" s="71"/>
    </row>
    <row r="82" spans="1:24" ht="21.75" customHeight="1" thickBot="1">
      <c r="A82" s="155" t="s">
        <v>72</v>
      </c>
      <c r="B82" s="155"/>
      <c r="D82" s="76">
        <f>SUM(D9:D81)</f>
        <v>3937526716</v>
      </c>
      <c r="E82" s="71"/>
      <c r="F82" s="76">
        <f>SUM(F9:F81)</f>
        <v>82503127726</v>
      </c>
      <c r="G82" s="71"/>
      <c r="H82" s="76">
        <f>SUM(H9:H81)</f>
        <v>-7387060787</v>
      </c>
      <c r="I82" s="71"/>
      <c r="J82" s="76">
        <f>SUM(J9:J81)</f>
        <v>79053593655</v>
      </c>
      <c r="K82" s="71"/>
      <c r="L82" s="91">
        <f>SUM(L9:L81)</f>
        <v>97.749039461450764</v>
      </c>
      <c r="M82" s="71"/>
      <c r="N82" s="76">
        <f>SUM(N9:N81)</f>
        <v>79409791985</v>
      </c>
      <c r="O82" s="71"/>
      <c r="P82" s="92">
        <f>SUM(P9:P81)</f>
        <v>-89910567206</v>
      </c>
      <c r="Q82" s="71"/>
      <c r="R82" s="76">
        <f>SUM(R9:R81)</f>
        <v>-18084414896</v>
      </c>
      <c r="S82" s="71"/>
      <c r="T82" s="76">
        <f>SUM(T9:T81)</f>
        <v>-28585190117</v>
      </c>
      <c r="U82" s="71"/>
      <c r="V82" s="91">
        <f>SUM(V9:V81)</f>
        <v>195.30804804380551</v>
      </c>
    </row>
    <row r="83" spans="1:24" ht="13.5" thickTop="1"/>
    <row r="84" spans="1:24">
      <c r="N84" s="71"/>
      <c r="P84" s="71"/>
    </row>
    <row r="85" spans="1:24">
      <c r="P85" s="115"/>
    </row>
    <row r="86" spans="1:24">
      <c r="R86" s="71"/>
      <c r="T86" s="71"/>
    </row>
    <row r="87" spans="1:24">
      <c r="P87" s="71"/>
    </row>
    <row r="88" spans="1:24">
      <c r="P88" s="115"/>
    </row>
    <row r="89" spans="1:24">
      <c r="R89" s="71"/>
    </row>
  </sheetData>
  <mergeCells count="83"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4:B24"/>
    <mergeCell ref="A25:B25"/>
    <mergeCell ref="A26:B26"/>
    <mergeCell ref="A27:B27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AC37B-719B-427B-999D-3134024AA354}">
  <sheetPr>
    <pageSetUpPr fitToPage="1"/>
  </sheetPr>
  <dimension ref="A1:W11"/>
  <sheetViews>
    <sheetView rightToLeft="1" workbookViewId="0">
      <selection activeCell="AB19" sqref="AB19"/>
    </sheetView>
  </sheetViews>
  <sheetFormatPr defaultRowHeight="12.75"/>
  <cols>
    <col min="1" max="1" width="5.140625" style="102" customWidth="1"/>
    <col min="2" max="2" width="18.140625" style="102" customWidth="1"/>
    <col min="3" max="3" width="1.28515625" style="102" customWidth="1"/>
    <col min="4" max="4" width="13" style="102" customWidth="1"/>
    <col min="5" max="5" width="1.28515625" style="102" customWidth="1"/>
    <col min="6" max="6" width="14.28515625" style="102" customWidth="1"/>
    <col min="7" max="7" width="1.28515625" style="102" customWidth="1"/>
    <col min="8" max="8" width="13" style="102" customWidth="1"/>
    <col min="9" max="9" width="1.28515625" style="102" customWidth="1"/>
    <col min="10" max="10" width="13" style="102" customWidth="1"/>
    <col min="11" max="11" width="1.28515625" style="102" customWidth="1"/>
    <col min="12" max="12" width="15.5703125" style="102" customWidth="1"/>
    <col min="13" max="13" width="1.28515625" style="102" customWidth="1"/>
    <col min="14" max="14" width="13" style="102" customWidth="1"/>
    <col min="15" max="16" width="1.28515625" style="102" customWidth="1"/>
    <col min="17" max="17" width="13" style="102" customWidth="1"/>
    <col min="18" max="18" width="1.28515625" style="102" customWidth="1"/>
    <col min="19" max="19" width="13" style="102" customWidth="1"/>
    <col min="20" max="20" width="1.28515625" style="102" customWidth="1"/>
    <col min="21" max="21" width="13" style="102" customWidth="1"/>
    <col min="22" max="22" width="1.28515625" style="102" customWidth="1"/>
    <col min="23" max="23" width="15.5703125" style="102" customWidth="1"/>
    <col min="24" max="24" width="0.28515625" style="102" customWidth="1"/>
    <col min="25" max="16384" width="9.140625" style="102"/>
  </cols>
  <sheetData>
    <row r="1" spans="1:23" ht="29.1" customHeight="1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21.75" customHeight="1">
      <c r="A2" s="162" t="s">
        <v>99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1:23" ht="21.75" customHeight="1">
      <c r="A3" s="162" t="s">
        <v>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3" ht="14.45" customHeight="1"/>
    <row r="5" spans="1:23" ht="24">
      <c r="A5" s="112" t="s">
        <v>145</v>
      </c>
      <c r="B5" s="163" t="s">
        <v>248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1:23" ht="21">
      <c r="D6" s="164" t="s">
        <v>118</v>
      </c>
      <c r="E6" s="164"/>
      <c r="F6" s="164"/>
      <c r="G6" s="164"/>
      <c r="H6" s="164"/>
      <c r="I6" s="164"/>
      <c r="J6" s="164"/>
      <c r="K6" s="164"/>
      <c r="L6" s="164"/>
      <c r="N6" s="164" t="s">
        <v>119</v>
      </c>
      <c r="O6" s="164"/>
      <c r="P6" s="164"/>
      <c r="Q6" s="164"/>
      <c r="R6" s="164"/>
      <c r="S6" s="164"/>
      <c r="T6" s="164"/>
      <c r="U6" s="164"/>
      <c r="V6" s="164"/>
      <c r="W6" s="164"/>
    </row>
    <row r="7" spans="1:23" ht="14.45" customHeight="1">
      <c r="D7" s="110"/>
      <c r="E7" s="110"/>
      <c r="F7" s="110"/>
      <c r="G7" s="110"/>
      <c r="H7" s="110"/>
      <c r="I7" s="110"/>
      <c r="J7" s="166" t="s">
        <v>72</v>
      </c>
      <c r="K7" s="166"/>
      <c r="L7" s="166"/>
      <c r="N7" s="110"/>
      <c r="O7" s="110"/>
      <c r="P7" s="110"/>
      <c r="Q7" s="110"/>
      <c r="R7" s="110"/>
      <c r="S7" s="110"/>
      <c r="T7" s="110"/>
      <c r="U7" s="166" t="s">
        <v>72</v>
      </c>
      <c r="V7" s="166"/>
      <c r="W7" s="166"/>
    </row>
    <row r="8" spans="1:23" ht="14.45" customHeight="1">
      <c r="A8" s="164" t="s">
        <v>76</v>
      </c>
      <c r="B8" s="164"/>
      <c r="D8" s="111" t="s">
        <v>146</v>
      </c>
      <c r="F8" s="111" t="s">
        <v>122</v>
      </c>
      <c r="H8" s="111" t="s">
        <v>123</v>
      </c>
      <c r="J8" s="109" t="s">
        <v>96</v>
      </c>
      <c r="K8" s="110"/>
      <c r="L8" s="109" t="s">
        <v>104</v>
      </c>
      <c r="N8" s="111" t="s">
        <v>146</v>
      </c>
      <c r="P8" s="164" t="s">
        <v>122</v>
      </c>
      <c r="Q8" s="164"/>
      <c r="S8" s="111" t="s">
        <v>123</v>
      </c>
      <c r="U8" s="109" t="s">
        <v>96</v>
      </c>
      <c r="V8" s="110"/>
      <c r="W8" s="109" t="s">
        <v>104</v>
      </c>
    </row>
    <row r="9" spans="1:23" ht="21.75" customHeight="1">
      <c r="A9" s="167" t="s">
        <v>147</v>
      </c>
      <c r="B9" s="167"/>
      <c r="D9" s="107">
        <v>0</v>
      </c>
      <c r="F9" s="107">
        <v>0</v>
      </c>
      <c r="H9" s="107">
        <v>0</v>
      </c>
      <c r="J9" s="107">
        <v>0</v>
      </c>
      <c r="L9" s="108">
        <v>0</v>
      </c>
      <c r="N9" s="107">
        <v>0</v>
      </c>
      <c r="P9" s="168">
        <v>0</v>
      </c>
      <c r="Q9" s="169"/>
      <c r="S9" s="107">
        <v>8217221</v>
      </c>
      <c r="U9" s="107">
        <v>8217221</v>
      </c>
      <c r="W9" s="106">
        <f>U9/درآمد!$F$14</f>
        <v>-5.614408675561405E-4</v>
      </c>
    </row>
    <row r="10" spans="1:23" ht="21.75" customHeight="1" thickBot="1">
      <c r="A10" s="165" t="s">
        <v>72</v>
      </c>
      <c r="B10" s="165"/>
      <c r="D10" s="104">
        <v>0</v>
      </c>
      <c r="F10" s="104">
        <v>0</v>
      </c>
      <c r="H10" s="104">
        <v>0</v>
      </c>
      <c r="J10" s="104">
        <v>0</v>
      </c>
      <c r="L10" s="105">
        <f>SUM(L9)</f>
        <v>0</v>
      </c>
      <c r="N10" s="104">
        <v>0</v>
      </c>
      <c r="Q10" s="104">
        <v>0</v>
      </c>
      <c r="S10" s="104">
        <v>8217221</v>
      </c>
      <c r="U10" s="104">
        <v>8217221</v>
      </c>
      <c r="W10" s="103">
        <f>SUM(W9)</f>
        <v>-5.614408675561405E-4</v>
      </c>
    </row>
    <row r="11" spans="1:23" ht="13.5" thickTop="1"/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1910-37A0-4C97-B93A-10113812D562}">
  <sheetPr codeName="Sheet23">
    <pageSetUpPr fitToPage="1"/>
  </sheetPr>
  <dimension ref="A1:W11"/>
  <sheetViews>
    <sheetView rightToLeft="1" workbookViewId="0">
      <selection activeCell="U20" sqref="U20"/>
    </sheetView>
  </sheetViews>
  <sheetFormatPr defaultRowHeight="18"/>
  <cols>
    <col min="1" max="1" width="47.5703125" style="56" customWidth="1"/>
    <col min="2" max="2" width="1.42578125" style="56" customWidth="1"/>
    <col min="3" max="3" width="17" style="56" customWidth="1"/>
    <col min="4" max="4" width="1.42578125" style="56" customWidth="1"/>
    <col min="5" max="5" width="19.5703125" style="56" bestFit="1" customWidth="1"/>
    <col min="6" max="6" width="1.42578125" style="56" customWidth="1"/>
    <col min="7" max="7" width="17" style="56" customWidth="1"/>
    <col min="8" max="8" width="1.42578125" style="56" customWidth="1"/>
    <col min="9" max="9" width="19.7109375" style="56" bestFit="1" customWidth="1"/>
    <col min="10" max="10" width="1.42578125" style="56" customWidth="1"/>
    <col min="11" max="11" width="17" style="56" customWidth="1"/>
    <col min="12" max="12" width="1.42578125" style="56" customWidth="1"/>
    <col min="13" max="13" width="19.7109375" style="56" bestFit="1" customWidth="1"/>
    <col min="14" max="14" width="1.42578125" style="56" customWidth="1"/>
    <col min="15" max="15" width="17" style="56" customWidth="1"/>
    <col min="16" max="16" width="1.42578125" style="56" customWidth="1"/>
    <col min="17" max="17" width="19.5703125" style="56" bestFit="1" customWidth="1"/>
    <col min="18" max="20" width="9.140625" style="56"/>
    <col min="21" max="21" width="16.85546875" style="56" bestFit="1" customWidth="1"/>
    <col min="22" max="16384" width="9.140625" style="56"/>
  </cols>
  <sheetData>
    <row r="1" spans="1:23" ht="20.10000000000000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23" ht="20.100000000000001" customHeight="1">
      <c r="A2" s="133" t="s">
        <v>99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23" ht="20.100000000000001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3">
      <c r="U4" s="120"/>
      <c r="V4" s="120"/>
      <c r="W4" s="120"/>
    </row>
    <row r="5" spans="1:23" ht="21">
      <c r="A5" s="170" t="s">
        <v>245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U5" s="120"/>
      <c r="V5" s="120"/>
      <c r="W5" s="120"/>
    </row>
    <row r="6" spans="1:23">
      <c r="U6" s="120"/>
      <c r="V6" s="120"/>
      <c r="W6" s="120"/>
    </row>
    <row r="7" spans="1:23" ht="21">
      <c r="C7" s="164" t="s">
        <v>118</v>
      </c>
      <c r="D7" s="164"/>
      <c r="E7" s="164"/>
      <c r="F7" s="164"/>
      <c r="G7" s="164"/>
      <c r="H7" s="164"/>
      <c r="I7" s="164"/>
      <c r="J7" s="164"/>
      <c r="K7" s="164"/>
      <c r="L7" s="102"/>
      <c r="M7" s="164" t="s">
        <v>119</v>
      </c>
      <c r="N7" s="164"/>
      <c r="O7" s="164"/>
      <c r="P7" s="164"/>
      <c r="Q7" s="164"/>
      <c r="U7" s="120"/>
      <c r="V7" s="121"/>
      <c r="W7" s="120"/>
    </row>
    <row r="8" spans="1:23" ht="21">
      <c r="C8" s="57" t="s">
        <v>236</v>
      </c>
      <c r="E8" s="57" t="s">
        <v>237</v>
      </c>
      <c r="G8" s="57" t="s">
        <v>238</v>
      </c>
      <c r="I8" s="57" t="s">
        <v>235</v>
      </c>
      <c r="K8" s="57" t="s">
        <v>236</v>
      </c>
      <c r="M8" s="57" t="s">
        <v>237</v>
      </c>
      <c r="O8" s="57" t="s">
        <v>238</v>
      </c>
      <c r="Q8" s="57" t="s">
        <v>235</v>
      </c>
      <c r="U8" s="120"/>
      <c r="V8" s="120"/>
      <c r="W8" s="120"/>
    </row>
    <row r="9" spans="1:23" ht="20.25" customHeight="1">
      <c r="A9" s="98" t="s">
        <v>144</v>
      </c>
      <c r="C9" s="58">
        <v>0</v>
      </c>
      <c r="E9" s="59">
        <v>724208120</v>
      </c>
      <c r="G9" s="58">
        <v>0</v>
      </c>
      <c r="I9" s="59">
        <f>SUM(C9:G9)</f>
        <v>724208120</v>
      </c>
      <c r="K9" s="58">
        <v>0</v>
      </c>
      <c r="M9" s="59">
        <v>1098959130</v>
      </c>
      <c r="O9" s="59">
        <v>0</v>
      </c>
      <c r="Q9" s="59">
        <f>SUM(K9:O9)</f>
        <v>1098959130</v>
      </c>
      <c r="U9" s="122"/>
      <c r="V9" s="120"/>
      <c r="W9" s="120"/>
    </row>
    <row r="10" spans="1:23" ht="19.5" thickBot="1">
      <c r="A10" s="60" t="s">
        <v>235</v>
      </c>
      <c r="C10" s="60"/>
      <c r="E10" s="60">
        <f>SUM(E9:E9)</f>
        <v>724208120</v>
      </c>
      <c r="G10" s="60">
        <f>SUM(G9:G9)</f>
        <v>0</v>
      </c>
      <c r="I10" s="60">
        <f>SUM(I9:I9)</f>
        <v>724208120</v>
      </c>
      <c r="K10" s="61">
        <v>0</v>
      </c>
      <c r="M10" s="60">
        <f>SUM(M9:M9)</f>
        <v>1098959130</v>
      </c>
      <c r="O10" s="60">
        <f>SUM(O9:O9)</f>
        <v>0</v>
      </c>
      <c r="Q10" s="60">
        <f>SUM(Q9:Q9)</f>
        <v>1098959130</v>
      </c>
      <c r="U10" s="122"/>
      <c r="V10" s="120"/>
      <c r="W10" s="120"/>
    </row>
    <row r="11" spans="1:23" ht="19.5" thickTop="1">
      <c r="C11" s="62"/>
      <c r="E11" s="62"/>
      <c r="G11" s="62"/>
      <c r="I11" s="62"/>
      <c r="K11" s="62"/>
      <c r="M11" s="62"/>
      <c r="O11" s="62"/>
      <c r="Q11" s="62"/>
    </row>
  </sheetData>
  <mergeCells count="6">
    <mergeCell ref="A5:Q5"/>
    <mergeCell ref="C7:K7"/>
    <mergeCell ref="M7:Q7"/>
    <mergeCell ref="A1:Q1"/>
    <mergeCell ref="A2:Q2"/>
    <mergeCell ref="A3:Q3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2024-11-23T06:09:17Z</dcterms:created>
  <dcterms:modified xsi:type="dcterms:W3CDTF">2024-11-23T10:15:27Z</dcterms:modified>
</cp:coreProperties>
</file>